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ars\Desktop\OFELIA\GESTIÓN DEL CURSO ENE-JUN 2024\TUTORIAS\"/>
    </mc:Choice>
  </mc:AlternateContent>
  <bookViews>
    <workbookView xWindow="0" yWindow="0" windowWidth="23040" windowHeight="9384"/>
  </bookViews>
  <sheets>
    <sheet name="AD18" sheetId="6" r:id="rId1"/>
    <sheet name="EJ19" sheetId="5" r:id="rId2"/>
    <sheet name="AD19" sheetId="8" r:id="rId3"/>
    <sheet name="EJ21" sheetId="9" r:id="rId4"/>
    <sheet name="EJ24" sheetId="10" r:id="rId5"/>
    <sheet name="EDITABLE" sheetId="2" r:id="rId6"/>
  </sheets>
  <definedNames>
    <definedName name="_xlnm._FilterDatabase" localSheetId="0" hidden="1">'AD18'!$B$8:$U$58</definedName>
    <definedName name="_xlnm._FilterDatabase" localSheetId="2" hidden="1">'AD19'!$B$8:$U$58</definedName>
    <definedName name="_xlnm._FilterDatabase" localSheetId="5" hidden="1">EDITABLE!$F$11:$L$57</definedName>
    <definedName name="_xlnm._FilterDatabase" localSheetId="1" hidden="1">'EJ19'!$B$8:$U$58</definedName>
    <definedName name="_xlnm._FilterDatabase" localSheetId="3" hidden="1">'EJ21'!$B$8:$U$58</definedName>
    <definedName name="_xlnm._FilterDatabase" localSheetId="4" hidden="1">'EJ24'!$F$11:$L$57</definedName>
    <definedName name="_xlnm.Print_Area" localSheetId="0">'AD18'!$B$2:$V$63</definedName>
    <definedName name="_xlnm.Print_Area" localSheetId="2">'AD19'!$B$2:$V$63</definedName>
    <definedName name="_xlnm.Print_Area" localSheetId="5">EDITABLE!$B$2:$V$63</definedName>
    <definedName name="_xlnm.Print_Area" localSheetId="1">'EJ19'!$B$2:$V$63</definedName>
    <definedName name="_xlnm.Print_Area" localSheetId="3">'EJ21'!$B$2:$V$63</definedName>
    <definedName name="_xlnm.Print_Area" localSheetId="4">'EJ24'!$B$2:$V$63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4" i="10" l="1"/>
  <c r="R55" i="10"/>
  <c r="R56" i="10"/>
  <c r="R53" i="10"/>
  <c r="M57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Q53" i="10"/>
  <c r="Q57" i="10" s="1"/>
  <c r="P53" i="10"/>
  <c r="P57" i="10" s="1"/>
  <c r="O53" i="10"/>
  <c r="O57" i="10" s="1"/>
  <c r="N53" i="10"/>
  <c r="N57" i="10" s="1"/>
  <c r="M53" i="10"/>
  <c r="L53" i="10"/>
  <c r="L57" i="10" s="1"/>
  <c r="K53" i="10"/>
  <c r="J53" i="10"/>
  <c r="J57" i="10" s="1"/>
  <c r="I53" i="10"/>
  <c r="H53" i="10"/>
  <c r="H57" i="10" s="1"/>
  <c r="G53" i="10"/>
  <c r="F53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0" i="10"/>
  <c r="Q56" i="9"/>
  <c r="P56" i="9"/>
  <c r="O56" i="9"/>
  <c r="N56" i="9"/>
  <c r="M56" i="9"/>
  <c r="L56" i="9"/>
  <c r="K56" i="9"/>
  <c r="J56" i="9"/>
  <c r="I56" i="9"/>
  <c r="H56" i="9"/>
  <c r="G56" i="9"/>
  <c r="F56" i="9"/>
  <c r="Q55" i="9"/>
  <c r="P55" i="9"/>
  <c r="O55" i="9"/>
  <c r="N55" i="9"/>
  <c r="M55" i="9"/>
  <c r="L55" i="9"/>
  <c r="K55" i="9"/>
  <c r="J55" i="9"/>
  <c r="I55" i="9"/>
  <c r="H55" i="9"/>
  <c r="G55" i="9"/>
  <c r="F55" i="9"/>
  <c r="Q54" i="9"/>
  <c r="P54" i="9"/>
  <c r="O54" i="9"/>
  <c r="N54" i="9"/>
  <c r="M54" i="9"/>
  <c r="L54" i="9"/>
  <c r="K54" i="9"/>
  <c r="J54" i="9"/>
  <c r="I54" i="9"/>
  <c r="H54" i="9"/>
  <c r="G54" i="9"/>
  <c r="F54" i="9"/>
  <c r="Q53" i="9"/>
  <c r="Q57" i="9" s="1"/>
  <c r="P53" i="9"/>
  <c r="O53" i="9"/>
  <c r="O57" i="9" s="1"/>
  <c r="N53" i="9"/>
  <c r="M53" i="9"/>
  <c r="M57" i="9" s="1"/>
  <c r="L53" i="9"/>
  <c r="K53" i="9"/>
  <c r="J53" i="9"/>
  <c r="I53" i="9"/>
  <c r="H53" i="9"/>
  <c r="H57" i="9" s="1"/>
  <c r="G53" i="9"/>
  <c r="G57" i="9" s="1"/>
  <c r="F53" i="9"/>
  <c r="F57" i="9" s="1"/>
  <c r="Q52" i="9"/>
  <c r="P52" i="9"/>
  <c r="O52" i="9"/>
  <c r="N52" i="9"/>
  <c r="M52" i="9"/>
  <c r="L52" i="9"/>
  <c r="K52" i="9"/>
  <c r="J52" i="9"/>
  <c r="I52" i="9"/>
  <c r="H52" i="9"/>
  <c r="G52" i="9"/>
  <c r="F52" i="9"/>
  <c r="T51" i="9"/>
  <c r="T50" i="9"/>
  <c r="T49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0" i="9"/>
  <c r="Q56" i="8"/>
  <c r="P56" i="8"/>
  <c r="O56" i="8"/>
  <c r="N56" i="8"/>
  <c r="M56" i="8"/>
  <c r="L56" i="8"/>
  <c r="K56" i="8"/>
  <c r="J56" i="8"/>
  <c r="I56" i="8"/>
  <c r="H56" i="8"/>
  <c r="G56" i="8"/>
  <c r="F56" i="8"/>
  <c r="Q55" i="8"/>
  <c r="P55" i="8"/>
  <c r="O55" i="8"/>
  <c r="N55" i="8"/>
  <c r="M55" i="8"/>
  <c r="L55" i="8"/>
  <c r="K55" i="8"/>
  <c r="J55" i="8"/>
  <c r="I55" i="8"/>
  <c r="H55" i="8"/>
  <c r="G55" i="8"/>
  <c r="F55" i="8"/>
  <c r="Q54" i="8"/>
  <c r="P54" i="8"/>
  <c r="O54" i="8"/>
  <c r="N54" i="8"/>
  <c r="M54" i="8"/>
  <c r="L54" i="8"/>
  <c r="K54" i="8"/>
  <c r="J54" i="8"/>
  <c r="I54" i="8"/>
  <c r="H54" i="8"/>
  <c r="G54" i="8"/>
  <c r="F54" i="8"/>
  <c r="Q53" i="8"/>
  <c r="Q57" i="8" s="1"/>
  <c r="P53" i="8"/>
  <c r="O53" i="8"/>
  <c r="N53" i="8"/>
  <c r="M53" i="8"/>
  <c r="L53" i="8"/>
  <c r="K53" i="8"/>
  <c r="J53" i="8"/>
  <c r="I53" i="8"/>
  <c r="H53" i="8"/>
  <c r="G53" i="8"/>
  <c r="F53" i="8"/>
  <c r="Q52" i="8"/>
  <c r="P52" i="8"/>
  <c r="O52" i="8"/>
  <c r="N52" i="8"/>
  <c r="M52" i="8"/>
  <c r="L52" i="8"/>
  <c r="K52" i="8"/>
  <c r="J52" i="8"/>
  <c r="I52" i="8"/>
  <c r="H52" i="8"/>
  <c r="G52" i="8"/>
  <c r="F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0" i="8"/>
  <c r="N57" i="9" l="1"/>
  <c r="P57" i="9"/>
  <c r="R54" i="9"/>
  <c r="J57" i="9"/>
  <c r="F57" i="10"/>
  <c r="K57" i="9"/>
  <c r="L57" i="9"/>
  <c r="R56" i="9" s="1"/>
  <c r="I57" i="9"/>
  <c r="K57" i="10"/>
  <c r="Q58" i="10"/>
  <c r="R58" i="10" s="1"/>
  <c r="G57" i="10"/>
  <c r="I57" i="10"/>
  <c r="R57" i="10"/>
  <c r="F57" i="8"/>
  <c r="H57" i="8"/>
  <c r="P57" i="8"/>
  <c r="O57" i="8"/>
  <c r="R55" i="8" s="1"/>
  <c r="N57" i="8"/>
  <c r="M57" i="8"/>
  <c r="K57" i="8"/>
  <c r="L57" i="8"/>
  <c r="G57" i="8"/>
  <c r="I57" i="8"/>
  <c r="J57" i="8"/>
  <c r="Q56" i="6"/>
  <c r="P56" i="6"/>
  <c r="O56" i="6"/>
  <c r="N56" i="6"/>
  <c r="M56" i="6"/>
  <c r="L56" i="6"/>
  <c r="K56" i="6"/>
  <c r="J56" i="6"/>
  <c r="I56" i="6"/>
  <c r="H56" i="6"/>
  <c r="G56" i="6"/>
  <c r="F56" i="6"/>
  <c r="Q55" i="6"/>
  <c r="P55" i="6"/>
  <c r="O55" i="6"/>
  <c r="N55" i="6"/>
  <c r="M55" i="6"/>
  <c r="L55" i="6"/>
  <c r="K55" i="6"/>
  <c r="J55" i="6"/>
  <c r="I55" i="6"/>
  <c r="H55" i="6"/>
  <c r="G55" i="6"/>
  <c r="F55" i="6"/>
  <c r="Q54" i="6"/>
  <c r="P54" i="6"/>
  <c r="O54" i="6"/>
  <c r="N54" i="6"/>
  <c r="M54" i="6"/>
  <c r="L54" i="6"/>
  <c r="K54" i="6"/>
  <c r="J54" i="6"/>
  <c r="I54" i="6"/>
  <c r="H54" i="6"/>
  <c r="G54" i="6"/>
  <c r="F54" i="6"/>
  <c r="Q53" i="6"/>
  <c r="P53" i="6"/>
  <c r="O53" i="6"/>
  <c r="N53" i="6"/>
  <c r="M53" i="6"/>
  <c r="L53" i="6"/>
  <c r="K53" i="6"/>
  <c r="K57" i="6" s="1"/>
  <c r="J53" i="6"/>
  <c r="I53" i="6"/>
  <c r="I57" i="6" s="1"/>
  <c r="H53" i="6"/>
  <c r="H57" i="6" s="1"/>
  <c r="G53" i="6"/>
  <c r="G57" i="6" s="1"/>
  <c r="F53" i="6"/>
  <c r="F57" i="6" s="1"/>
  <c r="Q52" i="6"/>
  <c r="P52" i="6"/>
  <c r="O52" i="6"/>
  <c r="N52" i="6"/>
  <c r="M52" i="6"/>
  <c r="L52" i="6"/>
  <c r="K52" i="6"/>
  <c r="J52" i="6"/>
  <c r="I52" i="6"/>
  <c r="H52" i="6"/>
  <c r="G52" i="6"/>
  <c r="F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0" i="6"/>
  <c r="T51" i="5"/>
  <c r="R55" i="9" l="1"/>
  <c r="Q58" i="9" s="1"/>
  <c r="R58" i="9" s="1"/>
  <c r="R53" i="9"/>
  <c r="R57" i="9" s="1"/>
  <c r="R56" i="8"/>
  <c r="R54" i="8"/>
  <c r="Q58" i="8" s="1"/>
  <c r="R58" i="8" s="1"/>
  <c r="R53" i="8"/>
  <c r="N57" i="6"/>
  <c r="Q57" i="6"/>
  <c r="R54" i="6" s="1"/>
  <c r="O57" i="6"/>
  <c r="P57" i="6"/>
  <c r="L57" i="6"/>
  <c r="M57" i="6"/>
  <c r="J57" i="6"/>
  <c r="R57" i="8" l="1"/>
  <c r="R56" i="6"/>
  <c r="R55" i="6"/>
  <c r="Q58" i="6" s="1"/>
  <c r="R58" i="6" s="1"/>
  <c r="R53" i="6"/>
  <c r="R57" i="6" l="1"/>
  <c r="Q56" i="5" l="1"/>
  <c r="P56" i="5"/>
  <c r="O56" i="5"/>
  <c r="N56" i="5"/>
  <c r="M56" i="5"/>
  <c r="L56" i="5"/>
  <c r="K56" i="5"/>
  <c r="J56" i="5"/>
  <c r="I56" i="5"/>
  <c r="H56" i="5"/>
  <c r="G56" i="5"/>
  <c r="F56" i="5"/>
  <c r="Q55" i="5"/>
  <c r="P55" i="5"/>
  <c r="O55" i="5"/>
  <c r="N55" i="5"/>
  <c r="M55" i="5"/>
  <c r="L55" i="5"/>
  <c r="K55" i="5"/>
  <c r="J55" i="5"/>
  <c r="I55" i="5"/>
  <c r="H55" i="5"/>
  <c r="G55" i="5"/>
  <c r="F55" i="5"/>
  <c r="Q54" i="5"/>
  <c r="P54" i="5"/>
  <c r="O54" i="5"/>
  <c r="N54" i="5"/>
  <c r="M54" i="5"/>
  <c r="L54" i="5"/>
  <c r="K54" i="5"/>
  <c r="J54" i="5"/>
  <c r="I54" i="5"/>
  <c r="H54" i="5"/>
  <c r="G54" i="5"/>
  <c r="F54" i="5"/>
  <c r="Q53" i="5"/>
  <c r="Q57" i="5" s="1"/>
  <c r="P53" i="5"/>
  <c r="O53" i="5"/>
  <c r="N53" i="5"/>
  <c r="M53" i="5"/>
  <c r="L53" i="5"/>
  <c r="K53" i="5"/>
  <c r="J53" i="5"/>
  <c r="J57" i="5" s="1"/>
  <c r="I53" i="5"/>
  <c r="H53" i="5"/>
  <c r="G53" i="5"/>
  <c r="F53" i="5"/>
  <c r="Q52" i="5"/>
  <c r="P52" i="5"/>
  <c r="O52" i="5"/>
  <c r="N52" i="5"/>
  <c r="M52" i="5"/>
  <c r="L52" i="5"/>
  <c r="K52" i="5"/>
  <c r="J52" i="5"/>
  <c r="I52" i="5"/>
  <c r="H52" i="5"/>
  <c r="G52" i="5"/>
  <c r="F52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0" i="5"/>
  <c r="G57" i="5" l="1"/>
  <c r="H57" i="5"/>
  <c r="O57" i="5"/>
  <c r="P57" i="5"/>
  <c r="R55" i="5" s="1"/>
  <c r="K57" i="5"/>
  <c r="M57" i="5"/>
  <c r="I57" i="5"/>
  <c r="L57" i="5"/>
  <c r="F57" i="5"/>
  <c r="N57" i="5"/>
  <c r="Q53" i="2"/>
  <c r="Q54" i="2"/>
  <c r="Q55" i="2"/>
  <c r="Q56" i="2"/>
  <c r="F52" i="2"/>
  <c r="F53" i="2"/>
  <c r="F54" i="2"/>
  <c r="F55" i="2"/>
  <c r="F56" i="2"/>
  <c r="T10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R56" i="5" l="1"/>
  <c r="R54" i="5"/>
  <c r="R53" i="5"/>
  <c r="Q58" i="5"/>
  <c r="R58" i="5" s="1"/>
  <c r="R55" i="2"/>
  <c r="Q57" i="2"/>
  <c r="R56" i="2" s="1"/>
  <c r="F57" i="2"/>
  <c r="G52" i="2"/>
  <c r="H52" i="2"/>
  <c r="I52" i="2"/>
  <c r="J52" i="2"/>
  <c r="K52" i="2"/>
  <c r="L52" i="2"/>
  <c r="M52" i="2"/>
  <c r="N52" i="2"/>
  <c r="O52" i="2"/>
  <c r="P52" i="2"/>
  <c r="Q52" i="2"/>
  <c r="R57" i="5" l="1"/>
  <c r="R54" i="2"/>
  <c r="R53" i="2"/>
  <c r="P56" i="2"/>
  <c r="O56" i="2"/>
  <c r="N56" i="2"/>
  <c r="M56" i="2"/>
  <c r="L56" i="2"/>
  <c r="K56" i="2"/>
  <c r="J56" i="2"/>
  <c r="I56" i="2"/>
  <c r="H56" i="2"/>
  <c r="G56" i="2"/>
  <c r="P55" i="2"/>
  <c r="O55" i="2"/>
  <c r="N55" i="2"/>
  <c r="M55" i="2"/>
  <c r="L55" i="2"/>
  <c r="K55" i="2"/>
  <c r="J55" i="2"/>
  <c r="I55" i="2"/>
  <c r="H55" i="2"/>
  <c r="G55" i="2"/>
  <c r="P54" i="2"/>
  <c r="O54" i="2"/>
  <c r="N54" i="2"/>
  <c r="M54" i="2"/>
  <c r="L54" i="2"/>
  <c r="K54" i="2"/>
  <c r="J54" i="2"/>
  <c r="I54" i="2"/>
  <c r="H54" i="2"/>
  <c r="G54" i="2"/>
  <c r="P53" i="2"/>
  <c r="O53" i="2"/>
  <c r="N53" i="2"/>
  <c r="M53" i="2"/>
  <c r="L53" i="2"/>
  <c r="K53" i="2"/>
  <c r="J53" i="2"/>
  <c r="I53" i="2"/>
  <c r="H53" i="2"/>
  <c r="G53" i="2"/>
  <c r="L57" i="2" l="1"/>
  <c r="N57" i="2"/>
  <c r="P57" i="2"/>
  <c r="K57" i="2"/>
  <c r="M57" i="2"/>
  <c r="O57" i="2"/>
  <c r="I57" i="2"/>
  <c r="J57" i="2"/>
  <c r="H57" i="2"/>
  <c r="G57" i="2"/>
  <c r="Q58" i="2" l="1"/>
  <c r="R58" i="2" s="1"/>
  <c r="R57" i="2"/>
</calcChain>
</file>

<file path=xl/sharedStrings.xml><?xml version="1.0" encoding="utf-8"?>
<sst xmlns="http://schemas.openxmlformats.org/spreadsheetml/2006/main" count="2820" uniqueCount="676">
  <si>
    <t xml:space="preserve">DEPARTAMENTO  ACADÉMICO:  </t>
  </si>
  <si>
    <t>TECNOLÓGICO NACIONAL DE MÉXICO</t>
  </si>
  <si>
    <t>CARRERA:</t>
  </si>
  <si>
    <t>INSTITUTO TECNOLÓGICO DE ZACATEPEC</t>
  </si>
  <si>
    <t>PERIODO DE INGRESO DE LA COHORTE:</t>
  </si>
  <si>
    <t>DEPTO. DESARROLLO ACADÉMICO</t>
  </si>
  <si>
    <t>PERIODO DE ACTUALIZACIÓN DEL REGISTRO:</t>
  </si>
  <si>
    <t>COORD. INSTITUCIONAL DE TUTORÍAS</t>
  </si>
  <si>
    <t>SEGUIMIENTO DE LA COHORTE GENERACIONAL</t>
  </si>
  <si>
    <t>CRÉDITOS ESPERADOS AL SEMESTRE:</t>
  </si>
  <si>
    <t>GESTIÓN RETÍCULA</t>
  </si>
  <si>
    <t xml:space="preserve">SECUENCIA DEL SEMESTRE: </t>
  </si>
  <si>
    <t>CRÉDITOS</t>
  </si>
  <si>
    <t>AVANCE</t>
  </si>
  <si>
    <t>PROM</t>
  </si>
  <si>
    <t>No.</t>
  </si>
  <si>
    <t>NO. CTRL</t>
  </si>
  <si>
    <t>NOMBRE COMPLETO</t>
  </si>
  <si>
    <t>SEXO</t>
  </si>
  <si>
    <t>SEM1</t>
  </si>
  <si>
    <t>SEM2</t>
  </si>
  <si>
    <t>SEM3</t>
  </si>
  <si>
    <t>SEM4</t>
  </si>
  <si>
    <t>SEM5</t>
  </si>
  <si>
    <t>SEM6</t>
  </si>
  <si>
    <t>SEM7</t>
  </si>
  <si>
    <t>SEM8</t>
  </si>
  <si>
    <t>SEM9</t>
  </si>
  <si>
    <t>SEM10</t>
  </si>
  <si>
    <t>SEM11</t>
  </si>
  <si>
    <t>SEM12</t>
  </si>
  <si>
    <t>APROBADOS</t>
  </si>
  <si>
    <t>%</t>
  </si>
  <si>
    <t>% ATRASO</t>
  </si>
  <si>
    <t>GRAL</t>
  </si>
  <si>
    <t>ESTADO ACADÉMICO</t>
  </si>
  <si>
    <t>TOTAL %</t>
  </si>
  <si>
    <t>INSCRITOS (SI)</t>
  </si>
  <si>
    <t>% INSCRITOS (Si):</t>
  </si>
  <si>
    <t>NO INSCRITOS (No)</t>
  </si>
  <si>
    <t>%NO INSCRITOS (No):</t>
  </si>
  <si>
    <t>DESERCIÓN (DES)</t>
  </si>
  <si>
    <t>% DESERCIÓN (DES):</t>
  </si>
  <si>
    <t>EGRESO (EGR)</t>
  </si>
  <si>
    <t>% EGRESO (EGR):</t>
  </si>
  <si>
    <t>TOTAL</t>
  </si>
  <si>
    <t>% TOTAL</t>
  </si>
  <si>
    <t>Estudiantes inscritos en atraso reticular -&gt;</t>
  </si>
  <si>
    <t>% Atraso Reticular</t>
  </si>
  <si>
    <t xml:space="preserve">NOMBRE DE LA DOCENTE TUTORA: </t>
  </si>
  <si>
    <t>SISTEMAS Y COMPUTACIÓN</t>
  </si>
  <si>
    <t>OFELIA ESPINOSA BACA</t>
  </si>
  <si>
    <t>Nombre y firma de la Docente Tutora</t>
  </si>
  <si>
    <t>Nombre y Firma del  Coordinador de Tutoría del PE</t>
  </si>
  <si>
    <t>SALVADOR JAIR OCAMPO VEGA</t>
  </si>
  <si>
    <t xml:space="preserve">Nombre y Firma del Jefe de Depto. Académico </t>
  </si>
  <si>
    <t>EUGENIO CÉSAR VELÁZQUEZ SANTANA</t>
  </si>
  <si>
    <t>INGENIERÍA EN SISTEMAS COMPUTACIONALES</t>
  </si>
  <si>
    <t>E</t>
  </si>
  <si>
    <t>EJ19</t>
  </si>
  <si>
    <t>EJ24</t>
  </si>
  <si>
    <t>1909XX01</t>
  </si>
  <si>
    <t>ANNE HATHAWAY</t>
  </si>
  <si>
    <t>H</t>
  </si>
  <si>
    <t>Si</t>
  </si>
  <si>
    <t>No</t>
  </si>
  <si>
    <t>1909XX02</t>
  </si>
  <si>
    <t xml:space="preserve">ANYA TAYLOR-JOY </t>
  </si>
  <si>
    <t>1909XX03</t>
  </si>
  <si>
    <t xml:space="preserve">BRAD PITT </t>
  </si>
  <si>
    <t>M</t>
  </si>
  <si>
    <t>1909XX04</t>
  </si>
  <si>
    <t>CHARLIZE THERON</t>
  </si>
  <si>
    <t>1909XX05</t>
  </si>
  <si>
    <t xml:space="preserve">CHRIS HEMSWORTH </t>
  </si>
  <si>
    <t>1909XX06</t>
  </si>
  <si>
    <t xml:space="preserve">CHRIS PINE </t>
  </si>
  <si>
    <t>1909XX07</t>
  </si>
  <si>
    <t>CHRISTINA RICCI</t>
  </si>
  <si>
    <t>1909XX08</t>
  </si>
  <si>
    <t xml:space="preserve">DANIEL KALUUYA </t>
  </si>
  <si>
    <t>1909XX09</t>
  </si>
  <si>
    <t>DANIEL RADCLIFFE</t>
  </si>
  <si>
    <t>1909XX10</t>
  </si>
  <si>
    <t>DENZEL WASHINGTON</t>
  </si>
  <si>
    <t>1909XX11</t>
  </si>
  <si>
    <t xml:space="preserve">DWAYNE JOHNSON </t>
  </si>
  <si>
    <t>1909XX12</t>
  </si>
  <si>
    <t xml:space="preserve">EDDIE MURPHY </t>
  </si>
  <si>
    <t>1909XX13</t>
  </si>
  <si>
    <t>ELISABETH MOSS</t>
  </si>
  <si>
    <t>1909XX14</t>
  </si>
  <si>
    <t>ELIZABETH TAYLOR</t>
  </si>
  <si>
    <t>1909XX15</t>
  </si>
  <si>
    <t>ELLEN DEGENERES</t>
  </si>
  <si>
    <t>1909XX16</t>
  </si>
  <si>
    <t>ELLEN POMPEO</t>
  </si>
  <si>
    <t>1909XX17</t>
  </si>
  <si>
    <t>EMILY BLUNT</t>
  </si>
  <si>
    <t>1909XX18</t>
  </si>
  <si>
    <t>EMMA WATSON</t>
  </si>
  <si>
    <t>1909XX19</t>
  </si>
  <si>
    <t xml:space="preserve">GAL GADOT </t>
  </si>
  <si>
    <t>1909XX20</t>
  </si>
  <si>
    <t xml:space="preserve">JAMIE LEE CURTIS </t>
  </si>
  <si>
    <t>1909XX21</t>
  </si>
  <si>
    <t>JASON MOMOA</t>
  </si>
  <si>
    <t>1909XX22</t>
  </si>
  <si>
    <t>JHONNY DEPP</t>
  </si>
  <si>
    <t>1909XX23</t>
  </si>
  <si>
    <t>JULIA ROBERTS</t>
  </si>
  <si>
    <t>1909XX24</t>
  </si>
  <si>
    <t>LEONARDO DICAPRIO</t>
  </si>
  <si>
    <t>1909XX25</t>
  </si>
  <si>
    <t xml:space="preserve">MATT DAMON </t>
  </si>
  <si>
    <t>1909XX26</t>
  </si>
  <si>
    <t>MERYL STREEP</t>
  </si>
  <si>
    <t>1909XX27</t>
  </si>
  <si>
    <t>NATALIE PORTMAN</t>
  </si>
  <si>
    <t>1909XX28</t>
  </si>
  <si>
    <t>NICOLE KIDMAN</t>
  </si>
  <si>
    <t>1909XX29</t>
  </si>
  <si>
    <t>ROBERT DONWEY JR.</t>
  </si>
  <si>
    <t>1909XX30</t>
  </si>
  <si>
    <t>RYAN GOSLING</t>
  </si>
  <si>
    <t>1909XX31</t>
  </si>
  <si>
    <t>RYAN REYNOLDS</t>
  </si>
  <si>
    <t>1909XX32</t>
  </si>
  <si>
    <t>SOFÍA VERGARA</t>
  </si>
  <si>
    <t>1909XX33</t>
  </si>
  <si>
    <t>STEVE CARELL</t>
  </si>
  <si>
    <t>1909XX34</t>
  </si>
  <si>
    <t>TIMOTHÉE CHALAMET</t>
  </si>
  <si>
    <t>1909XX35</t>
  </si>
  <si>
    <t xml:space="preserve">TOM CRUISE </t>
  </si>
  <si>
    <t>1909XX36</t>
  </si>
  <si>
    <t xml:space="preserve">VIN DIESEL </t>
  </si>
  <si>
    <t>1909XX37</t>
  </si>
  <si>
    <t xml:space="preserve">WILL SMITH </t>
  </si>
  <si>
    <t>1909XX38</t>
  </si>
  <si>
    <t>MARGOT ROBBIE</t>
  </si>
  <si>
    <t>1909XX39</t>
  </si>
  <si>
    <t>HELENA BONHAM CARTER</t>
  </si>
  <si>
    <t>94</t>
  </si>
  <si>
    <t>0</t>
  </si>
  <si>
    <t>260</t>
  </si>
  <si>
    <t>235</t>
  </si>
  <si>
    <t>25</t>
  </si>
  <si>
    <t>236</t>
  </si>
  <si>
    <t>23</t>
  </si>
  <si>
    <t>20</t>
  </si>
  <si>
    <t>52</t>
  </si>
  <si>
    <t>103</t>
  </si>
  <si>
    <t>13</t>
  </si>
  <si>
    <t>100</t>
  </si>
  <si>
    <t>14</t>
  </si>
  <si>
    <t>28</t>
  </si>
  <si>
    <t>66</t>
  </si>
  <si>
    <t>58</t>
  </si>
  <si>
    <t>250</t>
  </si>
  <si>
    <t>244</t>
  </si>
  <si>
    <t>9</t>
  </si>
  <si>
    <t>109</t>
  </si>
  <si>
    <t>69</t>
  </si>
  <si>
    <t>18</t>
  </si>
  <si>
    <t>17</t>
  </si>
  <si>
    <t>177</t>
  </si>
  <si>
    <t>187</t>
  </si>
  <si>
    <t>148</t>
  </si>
  <si>
    <t>24</t>
  </si>
  <si>
    <t>48</t>
  </si>
  <si>
    <t>123</t>
  </si>
  <si>
    <t>78.8</t>
  </si>
  <si>
    <t>94.32</t>
  </si>
  <si>
    <t>82.94</t>
  </si>
  <si>
    <t>40.4</t>
  </si>
  <si>
    <t>77.33</t>
  </si>
  <si>
    <t>40</t>
  </si>
  <si>
    <t>58.5</t>
  </si>
  <si>
    <t>53.35</t>
  </si>
  <si>
    <t>73.54</t>
  </si>
  <si>
    <t>89.94</t>
  </si>
  <si>
    <t>42.5</t>
  </si>
  <si>
    <t>66.4</t>
  </si>
  <si>
    <t>29.11</t>
  </si>
  <si>
    <t>89.55</t>
  </si>
  <si>
    <t>91.59</t>
  </si>
  <si>
    <t>86.71</t>
  </si>
  <si>
    <t>85.5</t>
  </si>
  <si>
    <t>88.82</t>
  </si>
  <si>
    <t>67.75</t>
  </si>
  <si>
    <t>82.5</t>
  </si>
  <si>
    <t>87.58</t>
  </si>
  <si>
    <t>61</t>
  </si>
  <si>
    <t>82.98</t>
  </si>
  <si>
    <t>90.15</t>
  </si>
  <si>
    <t>23.28</t>
  </si>
  <si>
    <t>79.88</t>
  </si>
  <si>
    <t>58.8</t>
  </si>
  <si>
    <t>40.33</t>
  </si>
  <si>
    <t>58.83</t>
  </si>
  <si>
    <t>78.47</t>
  </si>
  <si>
    <t>86.54</t>
  </si>
  <si>
    <t>79.4</t>
  </si>
  <si>
    <t>69.29</t>
  </si>
  <si>
    <t>71.33</t>
  </si>
  <si>
    <t>74.9</t>
  </si>
  <si>
    <t>60.7</t>
  </si>
  <si>
    <t>AD19</t>
  </si>
  <si>
    <t>EJ20</t>
  </si>
  <si>
    <t>AD20</t>
  </si>
  <si>
    <t>EJ21</t>
  </si>
  <si>
    <t>AD21</t>
  </si>
  <si>
    <t>EJ22</t>
  </si>
  <si>
    <t>AD22</t>
  </si>
  <si>
    <t>EJ23</t>
  </si>
  <si>
    <t>AD23</t>
  </si>
  <si>
    <t>AD24</t>
  </si>
  <si>
    <t>EGR</t>
  </si>
  <si>
    <t>DES</t>
  </si>
  <si>
    <t>AD18</t>
  </si>
  <si>
    <t>1809XX00</t>
  </si>
  <si>
    <t>ANA MARÍA MATUTE</t>
  </si>
  <si>
    <t>1809XX01</t>
  </si>
  <si>
    <t>ANTONIO GAMONEDA</t>
  </si>
  <si>
    <t>1809XX02</t>
  </si>
  <si>
    <t>CARLOS FUENTES MACÍAS</t>
  </si>
  <si>
    <t>1809XX03</t>
  </si>
  <si>
    <t>CARLOS GARRIDO CHALÉN</t>
  </si>
  <si>
    <t>1809XX04</t>
  </si>
  <si>
    <t>CHAGALL, MARC</t>
  </si>
  <si>
    <t>1809XX05</t>
  </si>
  <si>
    <t>CHARLES DICKENS</t>
  </si>
  <si>
    <t>1809XX06</t>
  </si>
  <si>
    <t>DALÍ, SALVADOR</t>
  </si>
  <si>
    <t>1809XX07</t>
  </si>
  <si>
    <t>DANTE ALIGHIERI</t>
  </si>
  <si>
    <t>1809XX08</t>
  </si>
  <si>
    <t>DEGAS, EDGAR</t>
  </si>
  <si>
    <t>1809XX09</t>
  </si>
  <si>
    <t>DORIS LESSING</t>
  </si>
  <si>
    <t>1809XX10</t>
  </si>
  <si>
    <t>DURERO, ALBERTO</t>
  </si>
  <si>
    <t>1809XX11</t>
  </si>
  <si>
    <t>EDUARDO GALEANO</t>
  </si>
  <si>
    <t>1809XX12</t>
  </si>
  <si>
    <t>ERNESTO CARDENAL</t>
  </si>
  <si>
    <t>1809XX13</t>
  </si>
  <si>
    <t>ERNESTO KAHAN</t>
  </si>
  <si>
    <t>1809XX14</t>
  </si>
  <si>
    <t>GABRIEL GARCÍA MÁRQUEZ</t>
  </si>
  <si>
    <t>1809XX15</t>
  </si>
  <si>
    <t>GIOTTO DI BONDONE </t>
  </si>
  <si>
    <t>1809XX16</t>
  </si>
  <si>
    <t>GOYA, FRANCISCO DE</t>
  </si>
  <si>
    <t>1809XX17</t>
  </si>
  <si>
    <t>HERTA MÜLLER</t>
  </si>
  <si>
    <t>1809XX18</t>
  </si>
  <si>
    <t>ISABEL ALLENDE</t>
  </si>
  <si>
    <t>1809XX19</t>
  </si>
  <si>
    <t>JEAN-MARIE LE CLÉZIO</t>
  </si>
  <si>
    <t>1809XX20</t>
  </si>
  <si>
    <t>JOSÉ EMILIO PACHECO</t>
  </si>
  <si>
    <t>1809XX21</t>
  </si>
  <si>
    <t>JUAN GELMÁN</t>
  </si>
  <si>
    <t>1809XX22</t>
  </si>
  <si>
    <t>JUAN MARSÉ</t>
  </si>
  <si>
    <t>1809XX23</t>
  </si>
  <si>
    <t>KAZUO ISHIGURO</t>
  </si>
  <si>
    <t>1809XX24</t>
  </si>
  <si>
    <t>LAURA ESQUIVEL</t>
  </si>
  <si>
    <t>1809XX25</t>
  </si>
  <si>
    <t>MARGARET DRABBLE</t>
  </si>
  <si>
    <t>1809XX26</t>
  </si>
  <si>
    <t>MARIO VARGAS LLOSA</t>
  </si>
  <si>
    <t>1809XX27</t>
  </si>
  <si>
    <t>MIGUEL DE CERVANTES</t>
  </si>
  <si>
    <t>1809XX28</t>
  </si>
  <si>
    <t>NICANOR PARRA</t>
  </si>
  <si>
    <t>1809XX29</t>
  </si>
  <si>
    <t>ORHAN PAMUK</t>
  </si>
  <si>
    <t>1809XX30</t>
  </si>
  <si>
    <t>RAFAEL CADENAS</t>
  </si>
  <si>
    <t>1809XX31</t>
  </si>
  <si>
    <t>RICHARD RUSSO</t>
  </si>
  <si>
    <t>1809XX32</t>
  </si>
  <si>
    <t>SERGIO PITOL</t>
  </si>
  <si>
    <t>1809XX33</t>
  </si>
  <si>
    <t>SERGIO RAMÍREZ</t>
  </si>
  <si>
    <t>1809XX34</t>
  </si>
  <si>
    <t>TOMAS TRANSTRÔMER</t>
  </si>
  <si>
    <t>1809XX35</t>
  </si>
  <si>
    <t>TONI MORRISON</t>
  </si>
  <si>
    <t>259</t>
  </si>
  <si>
    <t>142</t>
  </si>
  <si>
    <t>45</t>
  </si>
  <si>
    <t>1</t>
  </si>
  <si>
    <t>240</t>
  </si>
  <si>
    <t>170</t>
  </si>
  <si>
    <t>44</t>
  </si>
  <si>
    <t>11</t>
  </si>
  <si>
    <t>10</t>
  </si>
  <si>
    <t>34</t>
  </si>
  <si>
    <t>50</t>
  </si>
  <si>
    <t>70</t>
  </si>
  <si>
    <t>171</t>
  </si>
  <si>
    <t>90.5</t>
  </si>
  <si>
    <t>90.19</t>
  </si>
  <si>
    <t>90.36</t>
  </si>
  <si>
    <t>87.9</t>
  </si>
  <si>
    <t>85.78</t>
  </si>
  <si>
    <t>88.06</t>
  </si>
  <si>
    <t>49.78</t>
  </si>
  <si>
    <t>86.8</t>
  </si>
  <si>
    <t>89.63</t>
  </si>
  <si>
    <t>97.13</t>
  </si>
  <si>
    <t>93.21</t>
  </si>
  <si>
    <t>81.68</t>
  </si>
  <si>
    <t>90.17</t>
  </si>
  <si>
    <t>93.36</t>
  </si>
  <si>
    <t>83.76</t>
  </si>
  <si>
    <t>91.11</t>
  </si>
  <si>
    <t>85.51</t>
  </si>
  <si>
    <t>74.53</t>
  </si>
  <si>
    <t>82.46</t>
  </si>
  <si>
    <t>96.42</t>
  </si>
  <si>
    <t>93.48</t>
  </si>
  <si>
    <t>84.51</t>
  </si>
  <si>
    <t>85.83</t>
  </si>
  <si>
    <t>87.36</t>
  </si>
  <si>
    <t>76.2</t>
  </si>
  <si>
    <t>25.71</t>
  </si>
  <si>
    <t>20.62</t>
  </si>
  <si>
    <t>38.16</t>
  </si>
  <si>
    <t>85.9</t>
  </si>
  <si>
    <t>54</t>
  </si>
  <si>
    <t>84.1</t>
  </si>
  <si>
    <t>62.8</t>
  </si>
  <si>
    <t>73.97</t>
  </si>
  <si>
    <t>92.69</t>
  </si>
  <si>
    <t>90.73</t>
  </si>
  <si>
    <t>1909XX49</t>
  </si>
  <si>
    <t>MONET, CLAUDE</t>
  </si>
  <si>
    <t>ALADÁR GEREVICH </t>
  </si>
  <si>
    <t>ALLYSON FELIX</t>
  </si>
  <si>
    <t>BORIS SHAKHLIN </t>
  </si>
  <si>
    <t>BOUGUEREAU WILLIAM ADOLPHE</t>
  </si>
  <si>
    <t>CAILLEBOTTE, GUSTAVE</t>
  </si>
  <si>
    <t>CÉZANNE, PAUL</t>
  </si>
  <si>
    <t>EDOARDO MANGIAROTTI </t>
  </si>
  <si>
    <t>GERT FREDRIKSSON</t>
  </si>
  <si>
    <t>HUBERT VAN INNIS </t>
  </si>
  <si>
    <t>ISABELL WERTH</t>
  </si>
  <si>
    <t>JASON KENNY</t>
  </si>
  <si>
    <t>JENNY THOMPSON</t>
  </si>
  <si>
    <t>KATIE LEDECKY</t>
  </si>
  <si>
    <t>LYUBOV YEGÓROVA</t>
  </si>
  <si>
    <t>MATT BIONDI</t>
  </si>
  <si>
    <t>AKINORI NAKAYAMA</t>
  </si>
  <si>
    <t>MUNCH, EDVARD</t>
  </si>
  <si>
    <t>MURILLO, BARTOLOMÉ ESTEBAN</t>
  </si>
  <si>
    <t>NIKOLAI ANDRIANOV </t>
  </si>
  <si>
    <t>PICASSO, PABLO RUIZ</t>
  </si>
  <si>
    <t>PISSARRO, CAMILLE</t>
  </si>
  <si>
    <t>RAY EWRY </t>
  </si>
  <si>
    <t>REGOYOS, DARÍO DE</t>
  </si>
  <si>
    <t>REMBRANDT, HARMENSZOON VAN RIJN</t>
  </si>
  <si>
    <t>RENOIR, PIERRE-AUGUSTE</t>
  </si>
  <si>
    <t>RUBENS, PEDRO PABLO</t>
  </si>
  <si>
    <t>RYAN LOCHTE</t>
  </si>
  <si>
    <t>SEURAT, GEORGES PIERRE</t>
  </si>
  <si>
    <t>1909XX40</t>
  </si>
  <si>
    <t>SISLEY, ALFRED</t>
  </si>
  <si>
    <t>1909XX41</t>
  </si>
  <si>
    <t>SOROLLA Y BASTIDA, JOAQUÍN</t>
  </si>
  <si>
    <t>1909XX42</t>
  </si>
  <si>
    <t>TIZIANO</t>
  </si>
  <si>
    <t>1909XX43</t>
  </si>
  <si>
    <t>USAIN BOLT</t>
  </si>
  <si>
    <t>1909XX44</t>
  </si>
  <si>
    <t>VALENTINA VEZZALI</t>
  </si>
  <si>
    <t>1909XX45</t>
  </si>
  <si>
    <t>VAN EYCK, JAN</t>
  </si>
  <si>
    <t>1909XX46</t>
  </si>
  <si>
    <t>VAN GOGH, VINCENT</t>
  </si>
  <si>
    <t>EJ25</t>
  </si>
  <si>
    <t>78</t>
  </si>
  <si>
    <t>63</t>
  </si>
  <si>
    <t>49</t>
  </si>
  <si>
    <t>19</t>
  </si>
  <si>
    <t>6</t>
  </si>
  <si>
    <t>32</t>
  </si>
  <si>
    <t>245</t>
  </si>
  <si>
    <t>33</t>
  </si>
  <si>
    <t>207</t>
  </si>
  <si>
    <t>231</t>
  </si>
  <si>
    <t>2109XX23</t>
  </si>
  <si>
    <t>BIRGIT FISCHER</t>
  </si>
  <si>
    <t>2109XX24</t>
  </si>
  <si>
    <t>BJØRN DÆHLIE</t>
  </si>
  <si>
    <t>2109XX25</t>
  </si>
  <si>
    <t>CANDACE PARKER </t>
  </si>
  <si>
    <t>2109XX26</t>
  </si>
  <si>
    <t>CARL LEWIS</t>
  </si>
  <si>
    <t>2109XX27</t>
  </si>
  <si>
    <t>CHERYL MILLER</t>
  </si>
  <si>
    <t>2109XX28</t>
  </si>
  <si>
    <t>CRISTIANO RONALDO</t>
  </si>
  <si>
    <t>2109XX29</t>
  </si>
  <si>
    <t>CYNTHIA COOPER</t>
  </si>
  <si>
    <t>2109XX30</t>
  </si>
  <si>
    <t>SIMONE BILES</t>
  </si>
  <si>
    <t>2109XX31</t>
  </si>
  <si>
    <t>DIANA TAURASI </t>
  </si>
  <si>
    <t>2109XX32</t>
  </si>
  <si>
    <t xml:space="preserve">JAMES HARDEN </t>
  </si>
  <si>
    <t>2109XX33</t>
  </si>
  <si>
    <t>KATIE SMITH </t>
  </si>
  <si>
    <t>2109XX34</t>
  </si>
  <si>
    <t xml:space="preserve">KEVIN DURANT </t>
  </si>
  <si>
    <t>2109XX35</t>
  </si>
  <si>
    <t>LARISA LATYNINA</t>
  </si>
  <si>
    <t>2109XX36</t>
  </si>
  <si>
    <t>LAUREN JACKSON </t>
  </si>
  <si>
    <t>2109XX37</t>
  </si>
  <si>
    <t>LEBRON JAMES</t>
  </si>
  <si>
    <t>2109XX38</t>
  </si>
  <si>
    <t xml:space="preserve">LEWIS HAMILTON </t>
  </si>
  <si>
    <t>2109XX39</t>
  </si>
  <si>
    <t>LIONEL MESSI</t>
  </si>
  <si>
    <t>2109XX40</t>
  </si>
  <si>
    <t>LISA LESLIE </t>
  </si>
  <si>
    <t>2109XX41</t>
  </si>
  <si>
    <t>MARIT BJØRGEN</t>
  </si>
  <si>
    <t>2109XX42</t>
  </si>
  <si>
    <t>MARK SPITZ</t>
  </si>
  <si>
    <t>2109XX43</t>
  </si>
  <si>
    <t>MICHAEL PHELPS</t>
  </si>
  <si>
    <t>2109XX44</t>
  </si>
  <si>
    <t>NANCY LIEBERMAN </t>
  </si>
  <si>
    <t>2109XX45</t>
  </si>
  <si>
    <t xml:space="preserve">NAOMI OSAKA </t>
  </si>
  <si>
    <t>2109XX46</t>
  </si>
  <si>
    <t xml:space="preserve">NEYMAR JR. </t>
  </si>
  <si>
    <t>2109XX47</t>
  </si>
  <si>
    <t>OLE EINAR BJØRNDALEN</t>
  </si>
  <si>
    <t>2109XX48</t>
  </si>
  <si>
    <t>PAAVO NURMI </t>
  </si>
  <si>
    <t>2109XX49</t>
  </si>
  <si>
    <t>ROGER FEDERER</t>
  </si>
  <si>
    <t>2109XX50</t>
  </si>
  <si>
    <t xml:space="preserve">SAM KERR </t>
  </si>
  <si>
    <t>2109XX51</t>
  </si>
  <si>
    <t xml:space="preserve">SAÚL ÁLVAREZ </t>
  </si>
  <si>
    <t>2109XX52</t>
  </si>
  <si>
    <t>SAWAO KATO</t>
  </si>
  <si>
    <t>2109XX53</t>
  </si>
  <si>
    <t>SERENA WILLIAMS</t>
  </si>
  <si>
    <t>2109XX54</t>
  </si>
  <si>
    <t>SERGIO PÉREZ</t>
  </si>
  <si>
    <t>2109XX55</t>
  </si>
  <si>
    <t>SHERYL SWOOPES </t>
  </si>
  <si>
    <t>2109XX56</t>
  </si>
  <si>
    <t xml:space="preserve">STEPHEN CURRY </t>
  </si>
  <si>
    <t>2109XX57</t>
  </si>
  <si>
    <t>SUE BIRD</t>
  </si>
  <si>
    <t>2109XX58</t>
  </si>
  <si>
    <t>TAMIKA CATCHINGS</t>
  </si>
  <si>
    <t>AD25</t>
  </si>
  <si>
    <t>EJ26</t>
  </si>
  <si>
    <t>AD26</t>
  </si>
  <si>
    <t>145</t>
  </si>
  <si>
    <t>119</t>
  </si>
  <si>
    <t>185</t>
  </si>
  <si>
    <t>43</t>
  </si>
  <si>
    <t>215</t>
  </si>
  <si>
    <t>37</t>
  </si>
  <si>
    <t>53</t>
  </si>
  <si>
    <t>193</t>
  </si>
  <si>
    <t>176</t>
  </si>
  <si>
    <t>160</t>
  </si>
  <si>
    <t>8</t>
  </si>
  <si>
    <t>190</t>
  </si>
  <si>
    <t>4</t>
  </si>
  <si>
    <t>30</t>
  </si>
  <si>
    <t>41</t>
  </si>
  <si>
    <t>5</t>
  </si>
  <si>
    <t>153</t>
  </si>
  <si>
    <t>227</t>
  </si>
  <si>
    <t>196</t>
  </si>
  <si>
    <t>2409XX50</t>
  </si>
  <si>
    <t>ALADDIN</t>
  </si>
  <si>
    <t>2409XX51</t>
  </si>
  <si>
    <t>ALICIA</t>
  </si>
  <si>
    <t>2409XX52</t>
  </si>
  <si>
    <t>ARIEL</t>
  </si>
  <si>
    <t>2409XX53</t>
  </si>
  <si>
    <t>AURORA</t>
  </si>
  <si>
    <t>2409XX54</t>
  </si>
  <si>
    <t>BELLA</t>
  </si>
  <si>
    <t>2409XX55</t>
  </si>
  <si>
    <t>BESTIA</t>
  </si>
  <si>
    <t>2409XX56</t>
  </si>
  <si>
    <t>BLANCANIEVES</t>
  </si>
  <si>
    <t>2409XX57</t>
  </si>
  <si>
    <t>CENICIENTA</t>
  </si>
  <si>
    <t>2409XX58</t>
  </si>
  <si>
    <t>CRISTOPHER ROBIN</t>
  </si>
  <si>
    <t>2409XX59</t>
  </si>
  <si>
    <t>CRUELLA DEVIL</t>
  </si>
  <si>
    <t>2409XX60</t>
  </si>
  <si>
    <t>CUASIMODO</t>
  </si>
  <si>
    <t>2409XX61</t>
  </si>
  <si>
    <t>DORY</t>
  </si>
  <si>
    <t>2409XX62</t>
  </si>
  <si>
    <t>DUMBO</t>
  </si>
  <si>
    <t>2409XX63</t>
  </si>
  <si>
    <t>ELSA</t>
  </si>
  <si>
    <t>2409XX64</t>
  </si>
  <si>
    <t>FELIPE</t>
  </si>
  <si>
    <t>2409XX65</t>
  </si>
  <si>
    <t>GARFIO</t>
  </si>
  <si>
    <t>2409XX66</t>
  </si>
  <si>
    <t>GASTÓN</t>
  </si>
  <si>
    <t>2409XX67</t>
  </si>
  <si>
    <t>GOOFY</t>
  </si>
  <si>
    <t>2409XX68</t>
  </si>
  <si>
    <t>HENRY</t>
  </si>
  <si>
    <t>2409XX69</t>
  </si>
  <si>
    <t>HÉRCULES</t>
  </si>
  <si>
    <t>2409XX70</t>
  </si>
  <si>
    <t>JAFFAR</t>
  </si>
  <si>
    <t>2409XX71</t>
  </si>
  <si>
    <t xml:space="preserve">JASMÍN </t>
  </si>
  <si>
    <t>2409XX72</t>
  </si>
  <si>
    <t>LILO</t>
  </si>
  <si>
    <t>2409XX73</t>
  </si>
  <si>
    <t>MALÉFICA</t>
  </si>
  <si>
    <t>2409XX74</t>
  </si>
  <si>
    <t>MARY POPPINS</t>
  </si>
  <si>
    <t>2409XX75</t>
  </si>
  <si>
    <t>MICKEY MOUSE</t>
  </si>
  <si>
    <t>2409XX76</t>
  </si>
  <si>
    <t>MINNIE MOUSE</t>
  </si>
  <si>
    <t>2409XX77</t>
  </si>
  <si>
    <t>MULÁN</t>
  </si>
  <si>
    <t>2409XX78</t>
  </si>
  <si>
    <t>MUSHU</t>
  </si>
  <si>
    <t>2409XX79</t>
  </si>
  <si>
    <t>NEMO</t>
  </si>
  <si>
    <t>2409XX80</t>
  </si>
  <si>
    <t>OLAF</t>
  </si>
  <si>
    <t>2409XX81</t>
  </si>
  <si>
    <t>PATO DONALD</t>
  </si>
  <si>
    <t>2409XX82</t>
  </si>
  <si>
    <t>PETER PAN</t>
  </si>
  <si>
    <t>2409XX83</t>
  </si>
  <si>
    <t>PINOCHO</t>
  </si>
  <si>
    <t>2409XX84</t>
  </si>
  <si>
    <t>POCAHONTAS</t>
  </si>
  <si>
    <t>2409XX85</t>
  </si>
  <si>
    <t>ROBIN HOOD</t>
  </si>
  <si>
    <t>2409XX86</t>
  </si>
  <si>
    <t>SIMBA</t>
  </si>
  <si>
    <t>2409XX87</t>
  </si>
  <si>
    <t>SKAR</t>
  </si>
  <si>
    <t>2409XX88</t>
  </si>
  <si>
    <t>SOMBRERERO LOCO</t>
  </si>
  <si>
    <t>2409XX89</t>
  </si>
  <si>
    <t>STITCH</t>
  </si>
  <si>
    <t>2</t>
  </si>
  <si>
    <t>15</t>
  </si>
  <si>
    <t>29</t>
  </si>
  <si>
    <t>22</t>
  </si>
  <si>
    <t>EJ27</t>
  </si>
  <si>
    <t>AD27</t>
  </si>
  <si>
    <t>EJ28</t>
  </si>
  <si>
    <t>AD28</t>
  </si>
  <si>
    <t>EJ29</t>
  </si>
  <si>
    <t>AD29</t>
  </si>
  <si>
    <t>91.33</t>
  </si>
  <si>
    <t>59.16</t>
  </si>
  <si>
    <t>25.66</t>
  </si>
  <si>
    <t>86.66</t>
  </si>
  <si>
    <t>26.83</t>
  </si>
  <si>
    <t>45.33</t>
  </si>
  <si>
    <t>70.66</t>
  </si>
  <si>
    <t>55.33</t>
  </si>
  <si>
    <t>86.28</t>
  </si>
  <si>
    <t>74.28</t>
  </si>
  <si>
    <t>53.33</t>
  </si>
  <si>
    <t>65.33</t>
  </si>
  <si>
    <t>43.16</t>
  </si>
  <si>
    <t>27.16</t>
  </si>
  <si>
    <t>67.16</t>
  </si>
  <si>
    <t>13.33</t>
  </si>
  <si>
    <t>70.5</t>
  </si>
  <si>
    <t>74.83</t>
  </si>
  <si>
    <t>52.33</t>
  </si>
  <si>
    <t>76.66</t>
  </si>
  <si>
    <t>15.5</t>
  </si>
  <si>
    <t>86.33</t>
  </si>
  <si>
    <t>88.83</t>
  </si>
  <si>
    <t>56.83</t>
  </si>
  <si>
    <t>76</t>
  </si>
  <si>
    <t>78.5</t>
  </si>
  <si>
    <t>75.16</t>
  </si>
  <si>
    <t>59.66</t>
  </si>
  <si>
    <t>44.5</t>
  </si>
  <si>
    <t>15.83</t>
  </si>
  <si>
    <t>23.33</t>
  </si>
  <si>
    <t>28.5</t>
  </si>
  <si>
    <t>48.2</t>
  </si>
  <si>
    <t>84.33</t>
  </si>
  <si>
    <t>74.59</t>
  </si>
  <si>
    <t>72.25</t>
  </si>
  <si>
    <t>86.22</t>
  </si>
  <si>
    <t>51.64</t>
  </si>
  <si>
    <t>96.39</t>
  </si>
  <si>
    <t>50.16</t>
  </si>
  <si>
    <t>40.55</t>
  </si>
  <si>
    <t>65</t>
  </si>
  <si>
    <t>49.88</t>
  </si>
  <si>
    <t>88.75</t>
  </si>
  <si>
    <t>78.1</t>
  </si>
  <si>
    <t>75.97</t>
  </si>
  <si>
    <t>44.08</t>
  </si>
  <si>
    <t>26.33</t>
  </si>
  <si>
    <t>82.9</t>
  </si>
  <si>
    <t>11.66</t>
  </si>
  <si>
    <t>82.86</t>
  </si>
  <si>
    <t>39.2</t>
  </si>
  <si>
    <t>91.5</t>
  </si>
  <si>
    <t>38.5</t>
  </si>
  <si>
    <t>49.83</t>
  </si>
  <si>
    <t>85.57</t>
  </si>
  <si>
    <t>56.08</t>
  </si>
  <si>
    <t>8.75</t>
  </si>
  <si>
    <t>72.72</t>
  </si>
  <si>
    <t>49.3</t>
  </si>
  <si>
    <t>72.08</t>
  </si>
  <si>
    <t>85.95</t>
  </si>
  <si>
    <t>51.12</t>
  </si>
  <si>
    <t>92.25</t>
  </si>
  <si>
    <t>79.97</t>
  </si>
  <si>
    <t>46.62</t>
  </si>
  <si>
    <t>12.85</t>
  </si>
  <si>
    <t>83.26</t>
  </si>
  <si>
    <t>69.42</t>
  </si>
  <si>
    <t>84.98</t>
  </si>
  <si>
    <t>90.38</t>
  </si>
  <si>
    <t>89.23</t>
  </si>
  <si>
    <t>85.15</t>
  </si>
  <si>
    <t>88.55</t>
  </si>
  <si>
    <t>66.17</t>
  </si>
  <si>
    <t>90.4</t>
  </si>
  <si>
    <t>88.6</t>
  </si>
  <si>
    <t>67.25</t>
  </si>
  <si>
    <t>89.03</t>
  </si>
  <si>
    <t>93.11</t>
  </si>
  <si>
    <t>54.16</t>
  </si>
  <si>
    <t>71.62</t>
  </si>
  <si>
    <t>86.92</t>
  </si>
  <si>
    <t>54.18</t>
  </si>
  <si>
    <t>80.08</t>
  </si>
  <si>
    <t>85.66</t>
  </si>
  <si>
    <t>70.44</t>
  </si>
  <si>
    <t>77.59</t>
  </si>
  <si>
    <t>55.21</t>
  </si>
  <si>
    <t>91.51</t>
  </si>
  <si>
    <t>88.96</t>
  </si>
  <si>
    <t>56</t>
  </si>
  <si>
    <t>30.4</t>
  </si>
  <si>
    <t>90.93</t>
  </si>
  <si>
    <t>90.09</t>
  </si>
  <si>
    <t>96.98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</si>
</sst>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6"/>
      <color theme="1"/>
      <name val="Tw Cen MT"/>
      <family val="2"/>
    </font>
    <font>
      <b/>
      <sz val="10"/>
      <color theme="1"/>
      <name val="Tw Cen MT"/>
      <family val="2"/>
    </font>
    <font>
      <sz val="10"/>
      <color theme="1"/>
      <name val="Tw Cen MT"/>
      <family val="2"/>
    </font>
    <font>
      <b/>
      <sz val="10"/>
      <color theme="0"/>
      <name val="Tw Cen MT"/>
      <family val="2"/>
    </font>
    <font>
      <sz val="12"/>
      <color theme="1"/>
      <name val="Tw Cen MT"/>
      <family val="2"/>
    </font>
    <font>
      <b/>
      <sz val="11"/>
      <color theme="1"/>
      <name val="Tw Cen MT"/>
      <family val="2"/>
    </font>
    <font>
      <b/>
      <sz val="10"/>
      <color rgb="FFC00000"/>
      <name val="Tw Cen MT"/>
      <family val="2"/>
    </font>
    <font>
      <b/>
      <sz val="11"/>
      <color rgb="FFC00000"/>
      <name val="Tw Cen MT"/>
      <family val="2"/>
    </font>
    <font>
      <b/>
      <sz val="9"/>
      <color theme="0"/>
      <name val="Tw Cen MT"/>
      <family val="2"/>
    </font>
    <font>
      <sz val="10"/>
      <name val="Arial"/>
      <family val="2"/>
    </font>
    <font>
      <b/>
      <sz val="10"/>
      <color rgb="FFFF0000"/>
      <name val="Tw Cen MT"/>
      <family val="2"/>
    </font>
    <font>
      <b/>
      <sz val="9"/>
      <color rgb="FFC00000"/>
      <name val="Tw Cen MT"/>
      <family val="2"/>
    </font>
    <font>
      <sz val="11"/>
      <color theme="1"/>
      <name val="Calibri"/>
      <family val="2"/>
      <scheme val="minor"/>
    </font>
    <font>
      <b/>
      <sz val="8"/>
      <color theme="0"/>
      <name val="Tw Cen MT"/>
      <family val="2"/>
    </font>
    <font>
      <b/>
      <sz val="11"/>
      <color theme="0"/>
      <name val="Tw Cen MT"/>
      <family val="2"/>
    </font>
    <font>
      <sz val="11"/>
      <color rgb="FF242424"/>
      <name val="Aptos Narrow"/>
      <charset val="1"/>
    </font>
    <font>
      <b/>
      <sz val="11"/>
      <name val="Tw Cen MT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53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1" fillId="0" borderId="0" applyNumberFormat="0" applyFont="0" applyFill="0" applyBorder="0" applyAlignment="0" applyProtection="0"/>
    <xf numFmtId="9" fontId="14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12" fillId="0" borderId="28" xfId="0" applyNumberFormat="1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8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2" borderId="4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10" fillId="2" borderId="30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2" borderId="41" xfId="0" applyFont="1" applyFill="1" applyBorder="1" applyAlignment="1">
      <alignment vertical="center"/>
    </xf>
    <xf numFmtId="1" fontId="16" fillId="4" borderId="42" xfId="2" applyNumberFormat="1" applyFont="1" applyFill="1" applyBorder="1" applyAlignment="1" applyProtection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16" fillId="4" borderId="47" xfId="2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/>
      <protection locked="0"/>
    </xf>
    <xf numFmtId="1" fontId="12" fillId="0" borderId="37" xfId="0" applyNumberFormat="1" applyFont="1" applyBorder="1" applyAlignment="1" applyProtection="1">
      <alignment horizontal="center"/>
      <protection hidden="1"/>
    </xf>
    <xf numFmtId="0" fontId="1" fillId="0" borderId="39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20" xfId="0" applyFont="1" applyBorder="1" applyProtection="1">
      <protection locked="0"/>
    </xf>
    <xf numFmtId="0" fontId="4" fillId="0" borderId="21" xfId="0" applyFont="1" applyBorder="1" applyAlignment="1">
      <alignment horizontal="center"/>
    </xf>
    <xf numFmtId="0" fontId="4" fillId="0" borderId="18" xfId="0" applyFont="1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17" fillId="0" borderId="18" xfId="0" quotePrefix="1" applyFont="1" applyBorder="1" applyAlignment="1">
      <alignment horizontal="center"/>
    </xf>
    <xf numFmtId="0" fontId="17" fillId="0" borderId="12" xfId="0" quotePrefix="1" applyFont="1" applyBorder="1" applyAlignment="1">
      <alignment horizontal="center"/>
    </xf>
    <xf numFmtId="0" fontId="3" fillId="5" borderId="45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5" fillId="2" borderId="2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6" fillId="4" borderId="45" xfId="0" applyFont="1" applyFill="1" applyBorder="1" applyAlignment="1">
      <alignment horizontal="right" vertical="center"/>
    </xf>
    <xf numFmtId="0" fontId="16" fillId="4" borderId="46" xfId="0" applyFont="1" applyFill="1" applyBorder="1" applyAlignment="1">
      <alignment horizontal="right" vertical="center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6" fillId="4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18" fillId="0" borderId="18" xfId="0" applyFont="1" applyBorder="1" applyAlignment="1" applyProtection="1">
      <alignment horizontal="center"/>
      <protection locked="0"/>
    </xf>
    <xf numFmtId="0" fontId="4" fillId="6" borderId="28" xfId="0" applyFont="1" applyFill="1" applyBorder="1" applyAlignment="1" applyProtection="1">
      <alignment horizontal="center"/>
      <protection locked="0"/>
    </xf>
    <xf numFmtId="0" fontId="4" fillId="6" borderId="37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Porcentaje" xfId="2" builtinId="5"/>
  </cellStyles>
  <dxfs count="27"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53"/>
      <color rgb="FF006600"/>
      <color rgb="FFFFABAB"/>
      <color rgb="FFFF8B8B"/>
      <color rgb="FFFF6D6D"/>
      <color rgb="FFFF6161"/>
      <color rgb="FFFF3300"/>
      <color rgb="FFFFD54F"/>
      <color rgb="FFFF8205"/>
      <color rgb="FFFF9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view="pageLayout" topLeftCell="A2" zoomScaleNormal="80" zoomScaleSheetLayoutView="80" workbookViewId="0">
      <selection activeCell="N32" sqref="N32:Q33"/>
    </sheetView>
  </sheetViews>
  <sheetFormatPr baseColWidth="10" defaultColWidth="4.6640625" defaultRowHeight="14.25" customHeight="1"/>
  <cols>
    <col min="1" max="1" width="7.44140625" style="1" customWidth="1"/>
    <col min="2" max="2" width="4.44140625" style="66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66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 thickBo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220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 thickBot="1">
      <c r="B6" s="90" t="s">
        <v>6</v>
      </c>
      <c r="C6" s="91"/>
      <c r="D6" s="91"/>
      <c r="E6" s="92" t="s">
        <v>60</v>
      </c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 thickBo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 thickBo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220</v>
      </c>
      <c r="G11" s="27" t="s">
        <v>59</v>
      </c>
      <c r="H11" s="27" t="s">
        <v>208</v>
      </c>
      <c r="I11" s="27" t="s">
        <v>209</v>
      </c>
      <c r="J11" s="27" t="s">
        <v>210</v>
      </c>
      <c r="K11" s="27" t="s">
        <v>211</v>
      </c>
      <c r="L11" s="27" t="s">
        <v>212</v>
      </c>
      <c r="M11" s="27" t="s">
        <v>213</v>
      </c>
      <c r="N11" s="27" t="s">
        <v>214</v>
      </c>
      <c r="O11" s="27" t="s">
        <v>215</v>
      </c>
      <c r="P11" s="27" t="s">
        <v>216</v>
      </c>
      <c r="Q11" s="27" t="s">
        <v>60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 t="s">
        <v>221</v>
      </c>
      <c r="D12" s="21" t="s">
        <v>222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64</v>
      </c>
      <c r="K12" s="20" t="s">
        <v>64</v>
      </c>
      <c r="L12" s="20" t="s">
        <v>64</v>
      </c>
      <c r="M12" s="20" t="s">
        <v>64</v>
      </c>
      <c r="N12" s="20" t="s">
        <v>64</v>
      </c>
      <c r="O12" s="20" t="s">
        <v>64</v>
      </c>
      <c r="P12" s="20" t="s">
        <v>65</v>
      </c>
      <c r="Q12" s="20" t="s">
        <v>65</v>
      </c>
      <c r="R12" s="34" t="s">
        <v>293</v>
      </c>
      <c r="S12" s="34">
        <v>100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-0.3846153846153868</v>
      </c>
      <c r="U12" s="35" t="s">
        <v>306</v>
      </c>
    </row>
    <row r="13" spans="1:21" ht="13.8">
      <c r="B13" s="31">
        <v>2</v>
      </c>
      <c r="C13" s="20" t="s">
        <v>223</v>
      </c>
      <c r="D13" s="21" t="s">
        <v>224</v>
      </c>
      <c r="E13" s="20" t="s">
        <v>70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20" t="s">
        <v>64</v>
      </c>
      <c r="N13" s="20" t="s">
        <v>64</v>
      </c>
      <c r="O13" s="20" t="s">
        <v>218</v>
      </c>
      <c r="P13" s="20" t="s">
        <v>218</v>
      </c>
      <c r="Q13" s="20" t="s">
        <v>218</v>
      </c>
      <c r="R13" s="34" t="s">
        <v>145</v>
      </c>
      <c r="S13" s="34">
        <v>100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0</v>
      </c>
      <c r="U13" s="35" t="s">
        <v>307</v>
      </c>
    </row>
    <row r="14" spans="1:21" ht="13.8">
      <c r="B14" s="31">
        <v>3</v>
      </c>
      <c r="C14" s="20" t="s">
        <v>225</v>
      </c>
      <c r="D14" s="21" t="s">
        <v>226</v>
      </c>
      <c r="E14" s="20" t="s">
        <v>63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20" t="s">
        <v>64</v>
      </c>
      <c r="N14" s="20" t="s">
        <v>64</v>
      </c>
      <c r="O14" s="20" t="s">
        <v>218</v>
      </c>
      <c r="P14" s="20" t="s">
        <v>218</v>
      </c>
      <c r="Q14" s="20" t="s">
        <v>218</v>
      </c>
      <c r="R14" s="34" t="s">
        <v>145</v>
      </c>
      <c r="S14" s="34">
        <v>100</v>
      </c>
      <c r="T14" s="19">
        <f t="shared" si="0"/>
        <v>0</v>
      </c>
      <c r="U14" s="35" t="s">
        <v>308</v>
      </c>
    </row>
    <row r="15" spans="1:21" ht="13.8">
      <c r="B15" s="31">
        <v>4</v>
      </c>
      <c r="C15" s="20" t="s">
        <v>227</v>
      </c>
      <c r="D15" s="21" t="s">
        <v>228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64</v>
      </c>
      <c r="P15" s="20" t="s">
        <v>218</v>
      </c>
      <c r="Q15" s="20" t="s">
        <v>218</v>
      </c>
      <c r="R15" s="34" t="s">
        <v>145</v>
      </c>
      <c r="S15" s="34">
        <v>100</v>
      </c>
      <c r="T15" s="19">
        <f t="shared" si="0"/>
        <v>0</v>
      </c>
      <c r="U15" s="35" t="s">
        <v>309</v>
      </c>
    </row>
    <row r="16" spans="1:21" ht="13.8">
      <c r="B16" s="31">
        <v>5</v>
      </c>
      <c r="C16" s="20" t="s">
        <v>229</v>
      </c>
      <c r="D16" s="21" t="s">
        <v>230</v>
      </c>
      <c r="E16" s="20" t="s">
        <v>70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64</v>
      </c>
      <c r="K16" s="20" t="s">
        <v>65</v>
      </c>
      <c r="L16" s="20" t="s">
        <v>65</v>
      </c>
      <c r="M16" s="20" t="s">
        <v>65</v>
      </c>
      <c r="N16" s="20" t="s">
        <v>65</v>
      </c>
      <c r="O16" s="20" t="s">
        <v>65</v>
      </c>
      <c r="P16" s="20" t="s">
        <v>219</v>
      </c>
      <c r="Q16" s="20" t="s">
        <v>219</v>
      </c>
      <c r="R16" s="34" t="s">
        <v>294</v>
      </c>
      <c r="S16" s="34">
        <v>55</v>
      </c>
      <c r="T16" s="19">
        <f t="shared" si="0"/>
        <v>-45.384615384615387</v>
      </c>
      <c r="U16" s="35" t="s">
        <v>310</v>
      </c>
    </row>
    <row r="17" spans="2:21" ht="13.8">
      <c r="B17" s="31">
        <v>6</v>
      </c>
      <c r="C17" s="20" t="s">
        <v>231</v>
      </c>
      <c r="D17" s="21" t="s">
        <v>232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65</v>
      </c>
      <c r="L17" s="20" t="s">
        <v>65</v>
      </c>
      <c r="M17" s="20" t="s">
        <v>64</v>
      </c>
      <c r="N17" s="20" t="s">
        <v>65</v>
      </c>
      <c r="O17" s="20" t="s">
        <v>65</v>
      </c>
      <c r="P17" s="20" t="s">
        <v>65</v>
      </c>
      <c r="Q17" s="20" t="s">
        <v>219</v>
      </c>
      <c r="R17" s="34" t="s">
        <v>295</v>
      </c>
      <c r="S17" s="34">
        <v>17</v>
      </c>
      <c r="T17" s="19">
        <f t="shared" si="0"/>
        <v>-82.692307692307693</v>
      </c>
      <c r="U17" s="35" t="s">
        <v>311</v>
      </c>
    </row>
    <row r="18" spans="2:21" ht="13.8">
      <c r="B18" s="31">
        <v>7</v>
      </c>
      <c r="C18" s="20" t="s">
        <v>233</v>
      </c>
      <c r="D18" s="21" t="s">
        <v>234</v>
      </c>
      <c r="E18" s="20" t="s">
        <v>63</v>
      </c>
      <c r="F18" s="20" t="s">
        <v>64</v>
      </c>
      <c r="G18" s="20" t="s">
        <v>64</v>
      </c>
      <c r="H18" s="20" t="s">
        <v>64</v>
      </c>
      <c r="I18" s="20" t="s">
        <v>64</v>
      </c>
      <c r="J18" s="20" t="s">
        <v>64</v>
      </c>
      <c r="K18" s="20" t="s">
        <v>64</v>
      </c>
      <c r="L18" s="20" t="s">
        <v>64</v>
      </c>
      <c r="M18" s="20" t="s">
        <v>64</v>
      </c>
      <c r="N18" s="20" t="s">
        <v>64</v>
      </c>
      <c r="O18" s="20" t="s">
        <v>64</v>
      </c>
      <c r="P18" s="20" t="s">
        <v>218</v>
      </c>
      <c r="Q18" s="20" t="s">
        <v>218</v>
      </c>
      <c r="R18" s="34" t="s">
        <v>145</v>
      </c>
      <c r="S18" s="34">
        <v>100</v>
      </c>
      <c r="T18" s="19">
        <f t="shared" si="0"/>
        <v>0</v>
      </c>
      <c r="U18" s="35" t="s">
        <v>312</v>
      </c>
    </row>
    <row r="19" spans="2:21" ht="13.8">
      <c r="B19" s="31">
        <v>8</v>
      </c>
      <c r="C19" s="20" t="s">
        <v>235</v>
      </c>
      <c r="D19" s="21" t="s">
        <v>236</v>
      </c>
      <c r="E19" s="20" t="s">
        <v>63</v>
      </c>
      <c r="F19" s="20" t="s">
        <v>64</v>
      </c>
      <c r="G19" s="20" t="s">
        <v>65</v>
      </c>
      <c r="H19" s="20" t="s">
        <v>65</v>
      </c>
      <c r="I19" s="20" t="s">
        <v>65</v>
      </c>
      <c r="J19" s="20" t="s">
        <v>65</v>
      </c>
      <c r="K19" s="20" t="s">
        <v>65</v>
      </c>
      <c r="L19" s="20" t="s">
        <v>219</v>
      </c>
      <c r="M19" s="20" t="s">
        <v>219</v>
      </c>
      <c r="N19" s="20" t="s">
        <v>219</v>
      </c>
      <c r="O19" s="20" t="s">
        <v>219</v>
      </c>
      <c r="P19" s="20" t="s">
        <v>219</v>
      </c>
      <c r="Q19" s="20" t="s">
        <v>219</v>
      </c>
      <c r="R19" s="34" t="s">
        <v>296</v>
      </c>
      <c r="S19" s="34">
        <v>0</v>
      </c>
      <c r="T19" s="19">
        <f t="shared" si="0"/>
        <v>-99.615384615384613</v>
      </c>
      <c r="U19" s="35" t="s">
        <v>313</v>
      </c>
    </row>
    <row r="20" spans="2:21" ht="13.8">
      <c r="B20" s="31">
        <v>9</v>
      </c>
      <c r="C20" s="20" t="s">
        <v>237</v>
      </c>
      <c r="D20" s="21" t="s">
        <v>238</v>
      </c>
      <c r="E20" s="20" t="s">
        <v>70</v>
      </c>
      <c r="F20" s="20" t="s">
        <v>64</v>
      </c>
      <c r="G20" s="20" t="s">
        <v>64</v>
      </c>
      <c r="H20" s="20" t="s">
        <v>64</v>
      </c>
      <c r="I20" s="20" t="s">
        <v>64</v>
      </c>
      <c r="J20" s="20" t="s">
        <v>64</v>
      </c>
      <c r="K20" s="20" t="s">
        <v>64</v>
      </c>
      <c r="L20" s="20" t="s">
        <v>64</v>
      </c>
      <c r="M20" s="20" t="s">
        <v>64</v>
      </c>
      <c r="N20" s="20" t="s">
        <v>64</v>
      </c>
      <c r="O20" s="20" t="s">
        <v>218</v>
      </c>
      <c r="P20" s="20" t="s">
        <v>218</v>
      </c>
      <c r="Q20" s="20" t="s">
        <v>218</v>
      </c>
      <c r="R20" s="34" t="s">
        <v>145</v>
      </c>
      <c r="S20" s="34">
        <v>100</v>
      </c>
      <c r="T20" s="19">
        <f t="shared" si="0"/>
        <v>0</v>
      </c>
      <c r="U20" s="35" t="s">
        <v>144</v>
      </c>
    </row>
    <row r="21" spans="2:21" ht="13.8">
      <c r="B21" s="31">
        <v>10</v>
      </c>
      <c r="C21" s="20" t="s">
        <v>239</v>
      </c>
      <c r="D21" s="21" t="s">
        <v>240</v>
      </c>
      <c r="E21" s="20" t="s">
        <v>70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64</v>
      </c>
      <c r="M21" s="20" t="s">
        <v>64</v>
      </c>
      <c r="N21" s="20" t="s">
        <v>64</v>
      </c>
      <c r="O21" s="20" t="s">
        <v>218</v>
      </c>
      <c r="P21" s="20" t="s">
        <v>218</v>
      </c>
      <c r="Q21" s="20" t="s">
        <v>218</v>
      </c>
      <c r="R21" s="34" t="s">
        <v>145</v>
      </c>
      <c r="S21" s="34">
        <v>100</v>
      </c>
      <c r="T21" s="19">
        <f t="shared" si="0"/>
        <v>0</v>
      </c>
      <c r="U21" s="35" t="s">
        <v>314</v>
      </c>
    </row>
    <row r="22" spans="2:21" ht="13.8">
      <c r="B22" s="31">
        <v>11</v>
      </c>
      <c r="C22" s="20" t="s">
        <v>241</v>
      </c>
      <c r="D22" s="21" t="s">
        <v>242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20" t="s">
        <v>64</v>
      </c>
      <c r="N22" s="20" t="s">
        <v>64</v>
      </c>
      <c r="O22" s="20" t="s">
        <v>218</v>
      </c>
      <c r="P22" s="20" t="s">
        <v>218</v>
      </c>
      <c r="Q22" s="20" t="s">
        <v>218</v>
      </c>
      <c r="R22" s="34" t="s">
        <v>145</v>
      </c>
      <c r="S22" s="34">
        <v>100</v>
      </c>
      <c r="T22" s="19">
        <f t="shared" si="0"/>
        <v>0</v>
      </c>
      <c r="U22" s="35" t="s">
        <v>315</v>
      </c>
    </row>
    <row r="23" spans="2:21" ht="13.8">
      <c r="B23" s="31">
        <v>12</v>
      </c>
      <c r="C23" s="20" t="s">
        <v>243</v>
      </c>
      <c r="D23" s="21" t="s">
        <v>244</v>
      </c>
      <c r="E23" s="20" t="s">
        <v>63</v>
      </c>
      <c r="F23" s="20" t="s">
        <v>64</v>
      </c>
      <c r="G23" s="20" t="s">
        <v>64</v>
      </c>
      <c r="H23" s="20" t="s">
        <v>64</v>
      </c>
      <c r="I23" s="20" t="s">
        <v>64</v>
      </c>
      <c r="J23" s="20" t="s">
        <v>64</v>
      </c>
      <c r="K23" s="20" t="s">
        <v>64</v>
      </c>
      <c r="L23" s="20" t="s">
        <v>64</v>
      </c>
      <c r="M23" s="20" t="s">
        <v>64</v>
      </c>
      <c r="N23" s="20" t="s">
        <v>64</v>
      </c>
      <c r="O23" s="20" t="s">
        <v>64</v>
      </c>
      <c r="P23" s="20" t="s">
        <v>64</v>
      </c>
      <c r="Q23" s="20" t="s">
        <v>65</v>
      </c>
      <c r="R23" s="34" t="s">
        <v>297</v>
      </c>
      <c r="S23" s="34">
        <v>92</v>
      </c>
      <c r="T23" s="19">
        <f t="shared" si="0"/>
        <v>-7.6923076923076934</v>
      </c>
      <c r="U23" s="35" t="s">
        <v>316</v>
      </c>
    </row>
    <row r="24" spans="2:21" ht="13.8">
      <c r="B24" s="31">
        <v>13</v>
      </c>
      <c r="C24" s="20" t="s">
        <v>245</v>
      </c>
      <c r="D24" s="21" t="s">
        <v>246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20" t="s">
        <v>64</v>
      </c>
      <c r="N24" s="20" t="s">
        <v>64</v>
      </c>
      <c r="O24" s="20" t="s">
        <v>218</v>
      </c>
      <c r="P24" s="20" t="s">
        <v>218</v>
      </c>
      <c r="Q24" s="20" t="s">
        <v>218</v>
      </c>
      <c r="R24" s="34" t="s">
        <v>145</v>
      </c>
      <c r="S24" s="34">
        <v>100</v>
      </c>
      <c r="T24" s="19">
        <f t="shared" si="0"/>
        <v>0</v>
      </c>
      <c r="U24" s="35" t="s">
        <v>317</v>
      </c>
    </row>
    <row r="25" spans="2:21" ht="13.8">
      <c r="B25" s="31">
        <v>14</v>
      </c>
      <c r="C25" s="20" t="s">
        <v>247</v>
      </c>
      <c r="D25" s="21" t="s">
        <v>248</v>
      </c>
      <c r="E25" s="20" t="s">
        <v>70</v>
      </c>
      <c r="F25" s="20" t="s">
        <v>64</v>
      </c>
      <c r="G25" s="20" t="s">
        <v>64</v>
      </c>
      <c r="H25" s="20" t="s">
        <v>64</v>
      </c>
      <c r="I25" s="20" t="s">
        <v>64</v>
      </c>
      <c r="J25" s="20" t="s">
        <v>64</v>
      </c>
      <c r="K25" s="20" t="s">
        <v>64</v>
      </c>
      <c r="L25" s="20" t="s">
        <v>64</v>
      </c>
      <c r="M25" s="20" t="s">
        <v>64</v>
      </c>
      <c r="N25" s="20" t="s">
        <v>218</v>
      </c>
      <c r="O25" s="20" t="s">
        <v>218</v>
      </c>
      <c r="P25" s="20" t="s">
        <v>218</v>
      </c>
      <c r="Q25" s="20" t="s">
        <v>218</v>
      </c>
      <c r="R25" s="34" t="s">
        <v>145</v>
      </c>
      <c r="S25" s="34">
        <v>100</v>
      </c>
      <c r="T25" s="19">
        <f t="shared" si="0"/>
        <v>0</v>
      </c>
      <c r="U25" s="35" t="s">
        <v>318</v>
      </c>
    </row>
    <row r="26" spans="2:21" ht="13.8">
      <c r="B26" s="31">
        <v>15</v>
      </c>
      <c r="C26" s="20" t="s">
        <v>249</v>
      </c>
      <c r="D26" s="21" t="s">
        <v>250</v>
      </c>
      <c r="E26" s="20" t="s">
        <v>63</v>
      </c>
      <c r="F26" s="20" t="s">
        <v>64</v>
      </c>
      <c r="G26" s="20" t="s">
        <v>64</v>
      </c>
      <c r="H26" s="20" t="s">
        <v>64</v>
      </c>
      <c r="I26" s="20" t="s">
        <v>64</v>
      </c>
      <c r="J26" s="20" t="s">
        <v>65</v>
      </c>
      <c r="K26" s="20" t="s">
        <v>64</v>
      </c>
      <c r="L26" s="20" t="s">
        <v>64</v>
      </c>
      <c r="M26" s="20" t="s">
        <v>64</v>
      </c>
      <c r="N26" s="20" t="s">
        <v>64</v>
      </c>
      <c r="O26" s="20" t="s">
        <v>64</v>
      </c>
      <c r="P26" s="20" t="s">
        <v>64</v>
      </c>
      <c r="Q26" s="20" t="s">
        <v>218</v>
      </c>
      <c r="R26" s="34" t="s">
        <v>145</v>
      </c>
      <c r="S26" s="34">
        <v>100</v>
      </c>
      <c r="T26" s="19">
        <f t="shared" si="0"/>
        <v>0</v>
      </c>
      <c r="U26" s="35" t="s">
        <v>319</v>
      </c>
    </row>
    <row r="27" spans="2:21" ht="13.8">
      <c r="B27" s="31">
        <v>16</v>
      </c>
      <c r="C27" s="20" t="s">
        <v>251</v>
      </c>
      <c r="D27" s="21" t="s">
        <v>252</v>
      </c>
      <c r="E27" s="20" t="s">
        <v>63</v>
      </c>
      <c r="F27" s="20" t="s">
        <v>64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20" t="s">
        <v>219</v>
      </c>
      <c r="Q27" s="20" t="s">
        <v>219</v>
      </c>
      <c r="R27" s="34" t="s">
        <v>144</v>
      </c>
      <c r="S27" s="34">
        <v>0</v>
      </c>
      <c r="T27" s="19">
        <f t="shared" si="0"/>
        <v>-100</v>
      </c>
      <c r="U27" s="35" t="s">
        <v>320</v>
      </c>
    </row>
    <row r="28" spans="2:21" ht="13.8">
      <c r="B28" s="31">
        <v>17</v>
      </c>
      <c r="C28" s="20" t="s">
        <v>253</v>
      </c>
      <c r="D28" s="21" t="s">
        <v>254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64</v>
      </c>
      <c r="O28" s="20" t="s">
        <v>218</v>
      </c>
      <c r="P28" s="20" t="s">
        <v>218</v>
      </c>
      <c r="Q28" s="20" t="s">
        <v>218</v>
      </c>
      <c r="R28" s="34" t="s">
        <v>145</v>
      </c>
      <c r="S28" s="34">
        <v>100</v>
      </c>
      <c r="T28" s="19">
        <f t="shared" si="0"/>
        <v>0</v>
      </c>
      <c r="U28" s="35" t="s">
        <v>144</v>
      </c>
    </row>
    <row r="29" spans="2:21" ht="13.8">
      <c r="B29" s="31">
        <v>18</v>
      </c>
      <c r="C29" s="20" t="s">
        <v>255</v>
      </c>
      <c r="D29" s="21" t="s">
        <v>256</v>
      </c>
      <c r="E29" s="20" t="s">
        <v>63</v>
      </c>
      <c r="F29" s="20" t="s">
        <v>64</v>
      </c>
      <c r="G29" s="20" t="s">
        <v>64</v>
      </c>
      <c r="H29" s="20" t="s">
        <v>64</v>
      </c>
      <c r="I29" s="20" t="s">
        <v>64</v>
      </c>
      <c r="J29" s="20" t="s">
        <v>64</v>
      </c>
      <c r="K29" s="20" t="s">
        <v>64</v>
      </c>
      <c r="L29" s="20" t="s">
        <v>64</v>
      </c>
      <c r="M29" s="20" t="s">
        <v>64</v>
      </c>
      <c r="N29" s="20" t="s">
        <v>64</v>
      </c>
      <c r="O29" s="20" t="s">
        <v>64</v>
      </c>
      <c r="P29" s="20" t="s">
        <v>218</v>
      </c>
      <c r="Q29" s="20" t="s">
        <v>218</v>
      </c>
      <c r="R29" s="34" t="s">
        <v>145</v>
      </c>
      <c r="S29" s="34">
        <v>100</v>
      </c>
      <c r="T29" s="19">
        <f t="shared" si="0"/>
        <v>0</v>
      </c>
      <c r="U29" s="35" t="s">
        <v>321</v>
      </c>
    </row>
    <row r="30" spans="2:21" ht="13.8">
      <c r="B30" s="31">
        <v>19</v>
      </c>
      <c r="C30" s="20" t="s">
        <v>257</v>
      </c>
      <c r="D30" s="21" t="s">
        <v>258</v>
      </c>
      <c r="E30" s="20" t="s">
        <v>63</v>
      </c>
      <c r="F30" s="20" t="s">
        <v>64</v>
      </c>
      <c r="G30" s="20" t="s">
        <v>64</v>
      </c>
      <c r="H30" s="20" t="s">
        <v>64</v>
      </c>
      <c r="I30" s="20" t="s">
        <v>64</v>
      </c>
      <c r="J30" s="20" t="s">
        <v>64</v>
      </c>
      <c r="K30" s="20" t="s">
        <v>64</v>
      </c>
      <c r="L30" s="20" t="s">
        <v>64</v>
      </c>
      <c r="M30" s="20" t="s">
        <v>64</v>
      </c>
      <c r="N30" s="20" t="s">
        <v>64</v>
      </c>
      <c r="O30" s="20" t="s">
        <v>64</v>
      </c>
      <c r="P30" s="20" t="s">
        <v>64</v>
      </c>
      <c r="Q30" s="20" t="s">
        <v>64</v>
      </c>
      <c r="R30" s="34" t="s">
        <v>298</v>
      </c>
      <c r="S30" s="34">
        <v>65</v>
      </c>
      <c r="T30" s="19">
        <f t="shared" si="0"/>
        <v>-34.615384615384613</v>
      </c>
      <c r="U30" s="35" t="s">
        <v>322</v>
      </c>
    </row>
    <row r="31" spans="2:21" ht="13.8">
      <c r="B31" s="31">
        <v>20</v>
      </c>
      <c r="C31" s="20" t="s">
        <v>259</v>
      </c>
      <c r="D31" s="21" t="s">
        <v>260</v>
      </c>
      <c r="E31" s="20" t="s">
        <v>63</v>
      </c>
      <c r="F31" s="20" t="s">
        <v>64</v>
      </c>
      <c r="G31" s="20" t="s">
        <v>64</v>
      </c>
      <c r="H31" s="20" t="s">
        <v>64</v>
      </c>
      <c r="I31" s="20" t="s">
        <v>64</v>
      </c>
      <c r="J31" s="20" t="s">
        <v>64</v>
      </c>
      <c r="K31" s="20" t="s">
        <v>64</v>
      </c>
      <c r="L31" s="20" t="s">
        <v>64</v>
      </c>
      <c r="M31" s="20" t="s">
        <v>64</v>
      </c>
      <c r="N31" s="20" t="s">
        <v>64</v>
      </c>
      <c r="O31" s="20" t="s">
        <v>64</v>
      </c>
      <c r="P31" s="20" t="s">
        <v>218</v>
      </c>
      <c r="Q31" s="20" t="s">
        <v>218</v>
      </c>
      <c r="R31" s="34" t="s">
        <v>145</v>
      </c>
      <c r="S31" s="34">
        <v>100</v>
      </c>
      <c r="T31" s="19">
        <f t="shared" si="0"/>
        <v>0</v>
      </c>
      <c r="U31" s="35" t="s">
        <v>323</v>
      </c>
    </row>
    <row r="32" spans="2:21" ht="13.8">
      <c r="B32" s="31">
        <v>21</v>
      </c>
      <c r="C32" s="20" t="s">
        <v>261</v>
      </c>
      <c r="D32" s="21" t="s">
        <v>262</v>
      </c>
      <c r="E32" s="20" t="s">
        <v>63</v>
      </c>
      <c r="F32" s="20" t="s">
        <v>64</v>
      </c>
      <c r="G32" s="20" t="s">
        <v>64</v>
      </c>
      <c r="H32" s="20" t="s">
        <v>64</v>
      </c>
      <c r="I32" s="20" t="s">
        <v>64</v>
      </c>
      <c r="J32" s="20" t="s">
        <v>64</v>
      </c>
      <c r="K32" s="20" t="s">
        <v>64</v>
      </c>
      <c r="L32" s="20" t="s">
        <v>64</v>
      </c>
      <c r="M32" s="20" t="s">
        <v>64</v>
      </c>
      <c r="N32" s="20" t="s">
        <v>218</v>
      </c>
      <c r="O32" s="20" t="s">
        <v>218</v>
      </c>
      <c r="P32" s="20" t="s">
        <v>218</v>
      </c>
      <c r="Q32" s="20" t="s">
        <v>218</v>
      </c>
      <c r="R32" s="34" t="s">
        <v>145</v>
      </c>
      <c r="S32" s="34">
        <v>100</v>
      </c>
      <c r="T32" s="19">
        <f t="shared" si="0"/>
        <v>0</v>
      </c>
      <c r="U32" s="35" t="s">
        <v>324</v>
      </c>
    </row>
    <row r="33" spans="2:21" ht="13.8">
      <c r="B33" s="31">
        <v>22</v>
      </c>
      <c r="C33" s="20" t="s">
        <v>263</v>
      </c>
      <c r="D33" s="21" t="s">
        <v>264</v>
      </c>
      <c r="E33" s="20" t="s">
        <v>63</v>
      </c>
      <c r="F33" s="20" t="s">
        <v>64</v>
      </c>
      <c r="G33" s="20" t="s">
        <v>64</v>
      </c>
      <c r="H33" s="20" t="s">
        <v>64</v>
      </c>
      <c r="I33" s="20" t="s">
        <v>64</v>
      </c>
      <c r="J33" s="20" t="s">
        <v>64</v>
      </c>
      <c r="K33" s="20" t="s">
        <v>64</v>
      </c>
      <c r="L33" s="20" t="s">
        <v>64</v>
      </c>
      <c r="M33" s="20" t="s">
        <v>64</v>
      </c>
      <c r="N33" s="20" t="s">
        <v>218</v>
      </c>
      <c r="O33" s="20" t="s">
        <v>218</v>
      </c>
      <c r="P33" s="20" t="s">
        <v>218</v>
      </c>
      <c r="Q33" s="20" t="s">
        <v>218</v>
      </c>
      <c r="R33" s="34" t="s">
        <v>145</v>
      </c>
      <c r="S33" s="34">
        <v>100</v>
      </c>
      <c r="T33" s="19">
        <f t="shared" si="0"/>
        <v>0</v>
      </c>
      <c r="U33" s="35" t="s">
        <v>325</v>
      </c>
    </row>
    <row r="34" spans="2:21" ht="13.8">
      <c r="B34" s="31">
        <v>23</v>
      </c>
      <c r="C34" s="20" t="s">
        <v>265</v>
      </c>
      <c r="D34" s="21" t="s">
        <v>266</v>
      </c>
      <c r="E34" s="20" t="s">
        <v>70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20" t="s">
        <v>64</v>
      </c>
      <c r="N34" s="20" t="s">
        <v>64</v>
      </c>
      <c r="O34" s="20" t="s">
        <v>64</v>
      </c>
      <c r="P34" s="20" t="s">
        <v>64</v>
      </c>
      <c r="Q34" s="20" t="s">
        <v>65</v>
      </c>
      <c r="R34" s="34" t="s">
        <v>159</v>
      </c>
      <c r="S34" s="34">
        <v>96</v>
      </c>
      <c r="T34" s="19">
        <f t="shared" si="0"/>
        <v>-3.8461538461538396</v>
      </c>
      <c r="U34" s="35" t="s">
        <v>326</v>
      </c>
    </row>
    <row r="35" spans="2:21" ht="13.8">
      <c r="B35" s="31">
        <v>24</v>
      </c>
      <c r="C35" s="20" t="s">
        <v>267</v>
      </c>
      <c r="D35" s="21" t="s">
        <v>268</v>
      </c>
      <c r="E35" s="20" t="s">
        <v>63</v>
      </c>
      <c r="F35" s="20" t="s">
        <v>64</v>
      </c>
      <c r="G35" s="20" t="s">
        <v>64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219</v>
      </c>
      <c r="N35" s="20" t="s">
        <v>219</v>
      </c>
      <c r="O35" s="20" t="s">
        <v>219</v>
      </c>
      <c r="P35" s="20" t="s">
        <v>219</v>
      </c>
      <c r="Q35" s="20" t="s">
        <v>219</v>
      </c>
      <c r="R35" s="34" t="s">
        <v>156</v>
      </c>
      <c r="S35" s="34">
        <v>11</v>
      </c>
      <c r="T35" s="19">
        <f t="shared" si="0"/>
        <v>-89.230769230769226</v>
      </c>
      <c r="U35" s="35" t="s">
        <v>327</v>
      </c>
    </row>
    <row r="36" spans="2:21" ht="13.8">
      <c r="B36" s="31">
        <v>25</v>
      </c>
      <c r="C36" s="20" t="s">
        <v>269</v>
      </c>
      <c r="D36" s="21" t="s">
        <v>270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218</v>
      </c>
      <c r="P36" s="20" t="s">
        <v>218</v>
      </c>
      <c r="Q36" s="20" t="s">
        <v>218</v>
      </c>
      <c r="R36" s="34" t="s">
        <v>145</v>
      </c>
      <c r="S36" s="34">
        <v>100</v>
      </c>
      <c r="T36" s="19">
        <f t="shared" si="0"/>
        <v>0</v>
      </c>
      <c r="U36" s="35" t="s">
        <v>328</v>
      </c>
    </row>
    <row r="37" spans="2:21" ht="13.8">
      <c r="B37" s="31">
        <v>26</v>
      </c>
      <c r="C37" s="20" t="s">
        <v>271</v>
      </c>
      <c r="D37" s="21" t="s">
        <v>272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20" t="s">
        <v>219</v>
      </c>
      <c r="N37" s="20" t="s">
        <v>219</v>
      </c>
      <c r="O37" s="20" t="s">
        <v>219</v>
      </c>
      <c r="P37" s="20" t="s">
        <v>219</v>
      </c>
      <c r="Q37" s="20" t="s">
        <v>219</v>
      </c>
      <c r="R37" s="34" t="s">
        <v>299</v>
      </c>
      <c r="S37" s="34">
        <v>17</v>
      </c>
      <c r="T37" s="19">
        <f t="shared" si="0"/>
        <v>-83.07692307692308</v>
      </c>
      <c r="U37" s="35" t="s">
        <v>329</v>
      </c>
    </row>
    <row r="38" spans="2:21" ht="13.8">
      <c r="B38" s="31">
        <v>27</v>
      </c>
      <c r="C38" s="20" t="s">
        <v>273</v>
      </c>
      <c r="D38" s="21" t="s">
        <v>274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65</v>
      </c>
      <c r="J38" s="20" t="s">
        <v>65</v>
      </c>
      <c r="K38" s="20" t="s">
        <v>65</v>
      </c>
      <c r="L38" s="20" t="s">
        <v>65</v>
      </c>
      <c r="M38" s="20" t="s">
        <v>65</v>
      </c>
      <c r="N38" s="20" t="s">
        <v>219</v>
      </c>
      <c r="O38" s="20" t="s">
        <v>219</v>
      </c>
      <c r="P38" s="20" t="s">
        <v>219</v>
      </c>
      <c r="Q38" s="20" t="s">
        <v>219</v>
      </c>
      <c r="R38" s="34" t="s">
        <v>300</v>
      </c>
      <c r="S38" s="34">
        <v>4</v>
      </c>
      <c r="T38" s="19">
        <f t="shared" si="0"/>
        <v>-95.769230769230774</v>
      </c>
      <c r="U38" s="35" t="s">
        <v>330</v>
      </c>
    </row>
    <row r="39" spans="2:21" ht="13.8">
      <c r="B39" s="31">
        <v>28</v>
      </c>
      <c r="C39" s="20" t="s">
        <v>275</v>
      </c>
      <c r="D39" s="21" t="s">
        <v>276</v>
      </c>
      <c r="E39" s="20" t="s">
        <v>70</v>
      </c>
      <c r="F39" s="20" t="s">
        <v>64</v>
      </c>
      <c r="G39" s="20" t="s">
        <v>64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65</v>
      </c>
      <c r="M39" s="20" t="s">
        <v>219</v>
      </c>
      <c r="N39" s="20" t="s">
        <v>219</v>
      </c>
      <c r="O39" s="20" t="s">
        <v>219</v>
      </c>
      <c r="P39" s="20" t="s">
        <v>219</v>
      </c>
      <c r="Q39" s="20" t="s">
        <v>219</v>
      </c>
      <c r="R39" s="34" t="s">
        <v>301</v>
      </c>
      <c r="S39" s="34">
        <v>4</v>
      </c>
      <c r="T39" s="19">
        <f t="shared" si="0"/>
        <v>-96.15384615384616</v>
      </c>
      <c r="U39" s="35" t="s">
        <v>331</v>
      </c>
    </row>
    <row r="40" spans="2:21" ht="13.8">
      <c r="B40" s="31">
        <v>29</v>
      </c>
      <c r="C40" s="20" t="s">
        <v>277</v>
      </c>
      <c r="D40" s="21" t="s">
        <v>278</v>
      </c>
      <c r="E40" s="20" t="s">
        <v>63</v>
      </c>
      <c r="F40" s="20" t="s">
        <v>64</v>
      </c>
      <c r="G40" s="20" t="s">
        <v>65</v>
      </c>
      <c r="H40" s="20" t="s">
        <v>65</v>
      </c>
      <c r="I40" s="20" t="s">
        <v>65</v>
      </c>
      <c r="J40" s="20" t="s">
        <v>65</v>
      </c>
      <c r="K40" s="20" t="s">
        <v>65</v>
      </c>
      <c r="L40" s="20" t="s">
        <v>219</v>
      </c>
      <c r="M40" s="20" t="s">
        <v>219</v>
      </c>
      <c r="N40" s="20" t="s">
        <v>219</v>
      </c>
      <c r="O40" s="20" t="s">
        <v>219</v>
      </c>
      <c r="P40" s="20" t="s">
        <v>219</v>
      </c>
      <c r="Q40" s="20" t="s">
        <v>219</v>
      </c>
      <c r="R40" s="34" t="s">
        <v>155</v>
      </c>
      <c r="S40" s="34">
        <v>5</v>
      </c>
      <c r="T40" s="19">
        <f t="shared" si="0"/>
        <v>-94.615384615384613</v>
      </c>
      <c r="U40" s="35" t="s">
        <v>332</v>
      </c>
    </row>
    <row r="41" spans="2:21" ht="13.8">
      <c r="B41" s="31">
        <v>30</v>
      </c>
      <c r="C41" s="20" t="s">
        <v>279</v>
      </c>
      <c r="D41" s="21" t="s">
        <v>280</v>
      </c>
      <c r="E41" s="20" t="s">
        <v>70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20" t="s">
        <v>64</v>
      </c>
      <c r="N41" s="20" t="s">
        <v>64</v>
      </c>
      <c r="O41" s="20" t="s">
        <v>64</v>
      </c>
      <c r="P41" s="20" t="s">
        <v>64</v>
      </c>
      <c r="Q41" s="20" t="s">
        <v>64</v>
      </c>
      <c r="R41" s="34" t="s">
        <v>159</v>
      </c>
      <c r="S41" s="34">
        <v>96</v>
      </c>
      <c r="T41" s="19">
        <f t="shared" si="0"/>
        <v>-3.8461538461538396</v>
      </c>
      <c r="U41" s="35" t="s">
        <v>333</v>
      </c>
    </row>
    <row r="42" spans="2:21" ht="13.8">
      <c r="B42" s="31">
        <v>31</v>
      </c>
      <c r="C42" s="20" t="s">
        <v>281</v>
      </c>
      <c r="D42" s="21" t="s">
        <v>282</v>
      </c>
      <c r="E42" s="20" t="s">
        <v>63</v>
      </c>
      <c r="F42" s="20" t="s">
        <v>64</v>
      </c>
      <c r="G42" s="20" t="s">
        <v>64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65</v>
      </c>
      <c r="M42" s="20" t="s">
        <v>219</v>
      </c>
      <c r="N42" s="20" t="s">
        <v>219</v>
      </c>
      <c r="O42" s="20" t="s">
        <v>219</v>
      </c>
      <c r="P42" s="20" t="s">
        <v>219</v>
      </c>
      <c r="Q42" s="20" t="s">
        <v>219</v>
      </c>
      <c r="R42" s="34" t="s">
        <v>302</v>
      </c>
      <c r="S42" s="34">
        <v>13</v>
      </c>
      <c r="T42" s="19">
        <f t="shared" si="0"/>
        <v>-86.92307692307692</v>
      </c>
      <c r="U42" s="35" t="s">
        <v>334</v>
      </c>
    </row>
    <row r="43" spans="2:21" ht="13.8">
      <c r="B43" s="31">
        <v>32</v>
      </c>
      <c r="C43" s="20" t="s">
        <v>283</v>
      </c>
      <c r="D43" s="21" t="s">
        <v>284</v>
      </c>
      <c r="E43" s="20" t="s">
        <v>63</v>
      </c>
      <c r="F43" s="20" t="s">
        <v>64</v>
      </c>
      <c r="G43" s="20" t="s">
        <v>64</v>
      </c>
      <c r="H43" s="20" t="s">
        <v>65</v>
      </c>
      <c r="I43" s="20" t="s">
        <v>65</v>
      </c>
      <c r="J43" s="20" t="s">
        <v>65</v>
      </c>
      <c r="K43" s="20" t="s">
        <v>65</v>
      </c>
      <c r="L43" s="20" t="s">
        <v>65</v>
      </c>
      <c r="M43" s="20" t="s">
        <v>219</v>
      </c>
      <c r="N43" s="20" t="s">
        <v>219</v>
      </c>
      <c r="O43" s="20" t="s">
        <v>219</v>
      </c>
      <c r="P43" s="20" t="s">
        <v>219</v>
      </c>
      <c r="Q43" s="20" t="s">
        <v>219</v>
      </c>
      <c r="R43" s="34" t="s">
        <v>303</v>
      </c>
      <c r="S43" s="34">
        <v>19</v>
      </c>
      <c r="T43" s="19">
        <f t="shared" si="0"/>
        <v>-80.769230769230774</v>
      </c>
      <c r="U43" s="35" t="s">
        <v>335</v>
      </c>
    </row>
    <row r="44" spans="2:21" ht="13.8">
      <c r="B44" s="31">
        <v>33</v>
      </c>
      <c r="C44" s="20" t="s">
        <v>285</v>
      </c>
      <c r="D44" s="21" t="s">
        <v>286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65</v>
      </c>
      <c r="M44" s="20" t="s">
        <v>65</v>
      </c>
      <c r="N44" s="20" t="s">
        <v>65</v>
      </c>
      <c r="O44" s="20" t="s">
        <v>65</v>
      </c>
      <c r="P44" s="20" t="s">
        <v>65</v>
      </c>
      <c r="Q44" s="20" t="s">
        <v>219</v>
      </c>
      <c r="R44" s="34" t="s">
        <v>304</v>
      </c>
      <c r="S44" s="34">
        <v>27</v>
      </c>
      <c r="T44" s="19">
        <f t="shared" si="0"/>
        <v>-73.07692307692308</v>
      </c>
      <c r="U44" s="35" t="s">
        <v>336</v>
      </c>
    </row>
    <row r="45" spans="2:21" ht="13.8">
      <c r="B45" s="31">
        <v>34</v>
      </c>
      <c r="C45" s="20" t="s">
        <v>287</v>
      </c>
      <c r="D45" s="21" t="s">
        <v>288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65</v>
      </c>
      <c r="J45" s="20" t="s">
        <v>64</v>
      </c>
      <c r="K45" s="20" t="s">
        <v>64</v>
      </c>
      <c r="L45" s="20" t="s">
        <v>64</v>
      </c>
      <c r="M45" s="20" t="s">
        <v>64</v>
      </c>
      <c r="N45" s="20" t="s">
        <v>64</v>
      </c>
      <c r="O45" s="20" t="s">
        <v>64</v>
      </c>
      <c r="P45" s="20" t="s">
        <v>65</v>
      </c>
      <c r="Q45" s="20" t="s">
        <v>65</v>
      </c>
      <c r="R45" s="34" t="s">
        <v>305</v>
      </c>
      <c r="S45" s="34">
        <v>66</v>
      </c>
      <c r="T45" s="19">
        <f t="shared" si="0"/>
        <v>-34.230769230769226</v>
      </c>
      <c r="U45" s="35" t="s">
        <v>337</v>
      </c>
    </row>
    <row r="46" spans="2:21" ht="13.8">
      <c r="B46" s="31">
        <v>35</v>
      </c>
      <c r="C46" s="20" t="s">
        <v>289</v>
      </c>
      <c r="D46" s="21" t="s">
        <v>290</v>
      </c>
      <c r="E46" s="20" t="s">
        <v>70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64</v>
      </c>
      <c r="O46" s="20" t="s">
        <v>218</v>
      </c>
      <c r="P46" s="20" t="s">
        <v>218</v>
      </c>
      <c r="Q46" s="20" t="s">
        <v>218</v>
      </c>
      <c r="R46" s="34" t="s">
        <v>145</v>
      </c>
      <c r="S46" s="34">
        <v>100</v>
      </c>
      <c r="T46" s="19">
        <f t="shared" si="0"/>
        <v>0</v>
      </c>
      <c r="U46" s="35" t="s">
        <v>338</v>
      </c>
    </row>
    <row r="47" spans="2:21" ht="13.8">
      <c r="B47" s="31">
        <v>36</v>
      </c>
      <c r="C47" s="20" t="s">
        <v>291</v>
      </c>
      <c r="D47" s="21" t="s">
        <v>292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20" t="s">
        <v>64</v>
      </c>
      <c r="N47" s="20" t="s">
        <v>64</v>
      </c>
      <c r="O47" s="20" t="s">
        <v>218</v>
      </c>
      <c r="P47" s="20" t="s">
        <v>218</v>
      </c>
      <c r="Q47" s="20" t="s">
        <v>218</v>
      </c>
      <c r="R47" s="34" t="s">
        <v>145</v>
      </c>
      <c r="S47" s="34">
        <v>100</v>
      </c>
      <c r="T47" s="19">
        <f t="shared" si="0"/>
        <v>0</v>
      </c>
      <c r="U47" s="35" t="s">
        <v>339</v>
      </c>
    </row>
    <row r="48" spans="2:21" ht="13.8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4"/>
      <c r="S48" s="34"/>
      <c r="T48" s="19" t="str">
        <f t="shared" si="0"/>
        <v/>
      </c>
      <c r="U48" s="35" t="s">
        <v>340</v>
      </c>
    </row>
    <row r="49" spans="2:21" ht="13.8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34"/>
      <c r="T49" s="19" t="str">
        <f t="shared" si="0"/>
        <v/>
      </c>
      <c r="U49" s="35"/>
    </row>
    <row r="50" spans="2:21" ht="13.8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4"/>
      <c r="S50" s="34"/>
      <c r="T50" s="19" t="str">
        <f t="shared" si="0"/>
        <v/>
      </c>
      <c r="U50" s="35"/>
    </row>
    <row r="51" spans="2:21" ht="14.4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38"/>
      <c r="S51" s="38"/>
      <c r="T51" s="42" t="str">
        <f t="shared" si="0"/>
        <v/>
      </c>
      <c r="U51" s="43"/>
    </row>
    <row r="52" spans="2:21" ht="14.4" thickBot="1">
      <c r="B52" s="3"/>
      <c r="C52" s="11"/>
      <c r="D52" s="104" t="s">
        <v>35</v>
      </c>
      <c r="E52" s="105"/>
      <c r="F52" s="60" t="str">
        <f t="shared" ref="F52:Q52" si="1">F11</f>
        <v>AD18</v>
      </c>
      <c r="G52" s="47" t="str">
        <f t="shared" si="1"/>
        <v>EJ19</v>
      </c>
      <c r="H52" s="47" t="str">
        <f t="shared" si="1"/>
        <v>AD19</v>
      </c>
      <c r="I52" s="47" t="str">
        <f t="shared" si="1"/>
        <v>EJ20</v>
      </c>
      <c r="J52" s="47" t="str">
        <f t="shared" si="1"/>
        <v>AD20</v>
      </c>
      <c r="K52" s="47" t="str">
        <f t="shared" si="1"/>
        <v>EJ21</v>
      </c>
      <c r="L52" s="47" t="str">
        <f t="shared" si="1"/>
        <v>AD21</v>
      </c>
      <c r="M52" s="47" t="str">
        <f t="shared" si="1"/>
        <v>EJ22</v>
      </c>
      <c r="N52" s="47" t="str">
        <f t="shared" si="1"/>
        <v>AD22</v>
      </c>
      <c r="O52" s="47" t="str">
        <f t="shared" si="1"/>
        <v>EJ23</v>
      </c>
      <c r="P52" s="47" t="str">
        <f t="shared" si="1"/>
        <v>AD23</v>
      </c>
      <c r="Q52" s="48" t="str">
        <f t="shared" si="1"/>
        <v>EJ24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36</v>
      </c>
      <c r="G53" s="6">
        <f t="shared" si="2"/>
        <v>33</v>
      </c>
      <c r="H53" s="6">
        <f t="shared" si="2"/>
        <v>28</v>
      </c>
      <c r="I53" s="6">
        <f t="shared" si="2"/>
        <v>26</v>
      </c>
      <c r="J53" s="6">
        <f t="shared" si="2"/>
        <v>26</v>
      </c>
      <c r="K53" s="6">
        <f t="shared" si="2"/>
        <v>25</v>
      </c>
      <c r="L53" s="6">
        <f t="shared" si="2"/>
        <v>24</v>
      </c>
      <c r="M53" s="6">
        <f t="shared" si="2"/>
        <v>25</v>
      </c>
      <c r="N53" s="6">
        <f t="shared" si="2"/>
        <v>21</v>
      </c>
      <c r="O53" s="6">
        <f t="shared" si="2"/>
        <v>11</v>
      </c>
      <c r="P53" s="6">
        <f t="shared" si="2"/>
        <v>5</v>
      </c>
      <c r="Q53" s="9">
        <f t="shared" si="2"/>
        <v>2</v>
      </c>
      <c r="R53" s="59">
        <f>Q53*100/Q$57</f>
        <v>5.5555555555555554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0</v>
      </c>
      <c r="G54" s="5">
        <f t="shared" si="3"/>
        <v>3</v>
      </c>
      <c r="H54" s="5">
        <f t="shared" si="3"/>
        <v>8</v>
      </c>
      <c r="I54" s="5">
        <f t="shared" si="3"/>
        <v>10</v>
      </c>
      <c r="J54" s="5">
        <f t="shared" si="3"/>
        <v>10</v>
      </c>
      <c r="K54" s="5">
        <f t="shared" si="3"/>
        <v>11</v>
      </c>
      <c r="L54" s="5">
        <f t="shared" si="3"/>
        <v>9</v>
      </c>
      <c r="M54" s="5">
        <f t="shared" si="3"/>
        <v>3</v>
      </c>
      <c r="N54" s="5">
        <f t="shared" si="3"/>
        <v>3</v>
      </c>
      <c r="O54" s="5">
        <f t="shared" si="3"/>
        <v>3</v>
      </c>
      <c r="P54" s="5">
        <f t="shared" si="3"/>
        <v>4</v>
      </c>
      <c r="Q54" s="10">
        <f t="shared" si="3"/>
        <v>4</v>
      </c>
      <c r="R54" s="59">
        <f>Q54*100/Q$57</f>
        <v>11.111111111111111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3</v>
      </c>
      <c r="M55" s="5">
        <f t="shared" si="4"/>
        <v>8</v>
      </c>
      <c r="N55" s="5">
        <f t="shared" si="4"/>
        <v>9</v>
      </c>
      <c r="O55" s="5">
        <f t="shared" si="4"/>
        <v>9</v>
      </c>
      <c r="P55" s="5">
        <f t="shared" si="4"/>
        <v>10</v>
      </c>
      <c r="Q55" s="10">
        <f t="shared" si="4"/>
        <v>12</v>
      </c>
      <c r="R55" s="59">
        <f>Q55*100/Q$57</f>
        <v>33.333333333333336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0</v>
      </c>
      <c r="N56" s="5">
        <f t="shared" si="5"/>
        <v>3</v>
      </c>
      <c r="O56" s="5">
        <f t="shared" si="5"/>
        <v>13</v>
      </c>
      <c r="P56" s="5">
        <f t="shared" si="5"/>
        <v>17</v>
      </c>
      <c r="Q56" s="10">
        <f t="shared" si="5"/>
        <v>18</v>
      </c>
      <c r="R56" s="59">
        <f>Q56*100/Q$57</f>
        <v>50</v>
      </c>
      <c r="S56" s="88" t="s">
        <v>44</v>
      </c>
      <c r="T56" s="88"/>
      <c r="U56" s="89"/>
    </row>
    <row r="57" spans="2:21" ht="15.75" customHeight="1" thickBot="1">
      <c r="B57" s="3"/>
      <c r="D57" s="116" t="s">
        <v>45</v>
      </c>
      <c r="E57" s="117"/>
      <c r="F57" s="62">
        <f>SUM(F53:F56)</f>
        <v>36</v>
      </c>
      <c r="G57" s="63">
        <f t="shared" ref="G57:Q57" si="6">SUM(G53:G56)</f>
        <v>36</v>
      </c>
      <c r="H57" s="63">
        <f t="shared" si="6"/>
        <v>36</v>
      </c>
      <c r="I57" s="63">
        <f t="shared" si="6"/>
        <v>36</v>
      </c>
      <c r="J57" s="63">
        <f t="shared" si="6"/>
        <v>36</v>
      </c>
      <c r="K57" s="63">
        <f t="shared" si="6"/>
        <v>36</v>
      </c>
      <c r="L57" s="63">
        <f t="shared" si="6"/>
        <v>36</v>
      </c>
      <c r="M57" s="63">
        <f t="shared" si="6"/>
        <v>36</v>
      </c>
      <c r="N57" s="63">
        <f t="shared" si="6"/>
        <v>36</v>
      </c>
      <c r="O57" s="63">
        <f t="shared" si="6"/>
        <v>36</v>
      </c>
      <c r="P57" s="63">
        <f t="shared" si="6"/>
        <v>36</v>
      </c>
      <c r="Q57" s="64">
        <f t="shared" si="6"/>
        <v>36</v>
      </c>
      <c r="R57" s="61">
        <f>SUM(R53:R56)</f>
        <v>100</v>
      </c>
      <c r="S57" s="118" t="s">
        <v>46</v>
      </c>
      <c r="T57" s="118"/>
      <c r="U57" s="119"/>
    </row>
    <row r="58" spans="2:21" ht="15.75" customHeight="1" thickBo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>
        <f>COUNTIF(T12:T51,"&lt;0")-(((R54+R55)*F57)/100)</f>
        <v>2</v>
      </c>
      <c r="R58" s="37">
        <f>Q58*100/F57</f>
        <v>5.5555555555555554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65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4:D4"/>
    <mergeCell ref="E4:N4"/>
    <mergeCell ref="O4:U4"/>
    <mergeCell ref="B5:D5"/>
    <mergeCell ref="E5:N5"/>
    <mergeCell ref="O5:U5"/>
    <mergeCell ref="A1:Q1"/>
    <mergeCell ref="B2:D2"/>
    <mergeCell ref="E2:N2"/>
    <mergeCell ref="O2:U3"/>
    <mergeCell ref="B3:D3"/>
    <mergeCell ref="E3:N3"/>
  </mergeCells>
  <conditionalFormatting sqref="F9:Q9 F12:Q51">
    <cfRule type="cellIs" dxfId="26" priority="2" operator="equal">
      <formula>"No"</formula>
    </cfRule>
    <cfRule type="cellIs" dxfId="25" priority="4" operator="equal">
      <formula>"DES"</formula>
    </cfRule>
  </conditionalFormatting>
  <conditionalFormatting sqref="F9:Q9 F12:Q51">
    <cfRule type="cellIs" dxfId="24" priority="3" operator="equal">
      <formula>"EGR"</formula>
    </cfRule>
  </conditionalFormatting>
  <conditionalFormatting sqref="T12:T51">
    <cfRule type="cellIs" dxfId="23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22" zoomScaleNormal="80" zoomScaleSheetLayoutView="80" workbookViewId="0">
      <selection activeCell="Q12" sqref="Q12:Q51"/>
    </sheetView>
  </sheetViews>
  <sheetFormatPr baseColWidth="10" defaultColWidth="4.6640625" defaultRowHeight="14.25" customHeight="1"/>
  <cols>
    <col min="1" max="1" width="7.44140625" style="1" customWidth="1"/>
    <col min="2" max="2" width="4.44140625" style="66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66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 thickBo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59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 thickBot="1">
      <c r="B6" s="90" t="s">
        <v>6</v>
      </c>
      <c r="C6" s="91"/>
      <c r="D6" s="91"/>
      <c r="E6" s="92" t="s">
        <v>60</v>
      </c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 thickBo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 thickBo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59</v>
      </c>
      <c r="G11" s="27" t="s">
        <v>208</v>
      </c>
      <c r="H11" s="27" t="s">
        <v>209</v>
      </c>
      <c r="I11" s="27" t="s">
        <v>210</v>
      </c>
      <c r="J11" s="27" t="s">
        <v>211</v>
      </c>
      <c r="K11" s="27" t="s">
        <v>212</v>
      </c>
      <c r="L11" s="27" t="s">
        <v>213</v>
      </c>
      <c r="M11" s="27" t="s">
        <v>214</v>
      </c>
      <c r="N11" s="27" t="s">
        <v>215</v>
      </c>
      <c r="O11" s="27" t="s">
        <v>216</v>
      </c>
      <c r="P11" s="27" t="s">
        <v>60</v>
      </c>
      <c r="Q11" s="27" t="s">
        <v>217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 t="s">
        <v>61</v>
      </c>
      <c r="D12" s="21" t="s">
        <v>62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65</v>
      </c>
      <c r="K12" s="20" t="s">
        <v>65</v>
      </c>
      <c r="L12" s="20" t="s">
        <v>65</v>
      </c>
      <c r="M12" s="20" t="s">
        <v>65</v>
      </c>
      <c r="N12" s="20" t="s">
        <v>65</v>
      </c>
      <c r="O12" s="20" t="s">
        <v>219</v>
      </c>
      <c r="P12" s="20" t="s">
        <v>219</v>
      </c>
      <c r="Q12" s="127"/>
      <c r="R12" s="34" t="s">
        <v>143</v>
      </c>
      <c r="S12" s="34">
        <v>36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-63.846153846153847</v>
      </c>
      <c r="U12" s="35" t="s">
        <v>172</v>
      </c>
    </row>
    <row r="13" spans="1:21" ht="13.8">
      <c r="B13" s="31">
        <v>2</v>
      </c>
      <c r="C13" s="20" t="s">
        <v>66</v>
      </c>
      <c r="D13" s="21" t="s">
        <v>67</v>
      </c>
      <c r="E13" s="20" t="s">
        <v>63</v>
      </c>
      <c r="F13" s="20" t="s">
        <v>64</v>
      </c>
      <c r="G13" s="20" t="s">
        <v>65</v>
      </c>
      <c r="H13" s="20" t="s">
        <v>65</v>
      </c>
      <c r="I13" s="20" t="s">
        <v>65</v>
      </c>
      <c r="J13" s="20" t="s">
        <v>65</v>
      </c>
      <c r="K13" s="20" t="s">
        <v>65</v>
      </c>
      <c r="L13" s="20" t="s">
        <v>219</v>
      </c>
      <c r="M13" s="20" t="s">
        <v>219</v>
      </c>
      <c r="N13" s="20" t="s">
        <v>219</v>
      </c>
      <c r="O13" s="20" t="s">
        <v>219</v>
      </c>
      <c r="P13" s="20" t="s">
        <v>219</v>
      </c>
      <c r="Q13" s="127"/>
      <c r="R13" s="34" t="s">
        <v>144</v>
      </c>
      <c r="S13" s="34">
        <v>0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-100</v>
      </c>
      <c r="U13" s="35" t="s">
        <v>144</v>
      </c>
    </row>
    <row r="14" spans="1:21" ht="13.8">
      <c r="B14" s="31">
        <v>3</v>
      </c>
      <c r="C14" s="20" t="s">
        <v>68</v>
      </c>
      <c r="D14" s="21" t="s">
        <v>69</v>
      </c>
      <c r="E14" s="20" t="s">
        <v>70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20" t="s">
        <v>218</v>
      </c>
      <c r="N14" s="20" t="s">
        <v>218</v>
      </c>
      <c r="O14" s="20" t="s">
        <v>218</v>
      </c>
      <c r="P14" s="20" t="s">
        <v>218</v>
      </c>
      <c r="Q14" s="127"/>
      <c r="R14" s="34" t="s">
        <v>145</v>
      </c>
      <c r="S14" s="34">
        <v>100</v>
      </c>
      <c r="T14" s="19">
        <f t="shared" si="0"/>
        <v>0</v>
      </c>
      <c r="U14" s="35" t="s">
        <v>173</v>
      </c>
    </row>
    <row r="15" spans="1:21" ht="13.8">
      <c r="B15" s="31">
        <v>4</v>
      </c>
      <c r="C15" s="20" t="s">
        <v>71</v>
      </c>
      <c r="D15" s="21" t="s">
        <v>72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64</v>
      </c>
      <c r="P15" s="20" t="s">
        <v>64</v>
      </c>
      <c r="Q15" s="127"/>
      <c r="R15" s="34" t="s">
        <v>146</v>
      </c>
      <c r="S15" s="34">
        <v>90</v>
      </c>
      <c r="T15" s="19">
        <f t="shared" si="0"/>
        <v>-9.6153846153846132</v>
      </c>
      <c r="U15" s="35" t="s">
        <v>174</v>
      </c>
    </row>
    <row r="16" spans="1:21" ht="13.8">
      <c r="B16" s="31">
        <v>5</v>
      </c>
      <c r="C16" s="20" t="s">
        <v>73</v>
      </c>
      <c r="D16" s="21" t="s">
        <v>74</v>
      </c>
      <c r="E16" s="20" t="s">
        <v>70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65</v>
      </c>
      <c r="K16" s="20" t="s">
        <v>64</v>
      </c>
      <c r="L16" s="20" t="s">
        <v>65</v>
      </c>
      <c r="M16" s="20" t="s">
        <v>65</v>
      </c>
      <c r="N16" s="20" t="s">
        <v>65</v>
      </c>
      <c r="O16" s="20" t="s">
        <v>65</v>
      </c>
      <c r="P16" s="20" t="s">
        <v>219</v>
      </c>
      <c r="Q16" s="127"/>
      <c r="R16" s="34" t="s">
        <v>147</v>
      </c>
      <c r="S16" s="34">
        <v>10</v>
      </c>
      <c r="T16" s="19">
        <f t="shared" si="0"/>
        <v>-90.384615384615387</v>
      </c>
      <c r="U16" s="35" t="s">
        <v>175</v>
      </c>
    </row>
    <row r="17" spans="2:21" ht="13.8">
      <c r="B17" s="31">
        <v>6</v>
      </c>
      <c r="C17" s="20" t="s">
        <v>75</v>
      </c>
      <c r="D17" s="21" t="s">
        <v>76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20" t="s">
        <v>64</v>
      </c>
      <c r="N17" s="20" t="s">
        <v>64</v>
      </c>
      <c r="O17" s="20" t="s">
        <v>64</v>
      </c>
      <c r="P17" s="20" t="s">
        <v>64</v>
      </c>
      <c r="Q17" s="127"/>
      <c r="R17" s="34" t="s">
        <v>148</v>
      </c>
      <c r="S17" s="34">
        <v>91</v>
      </c>
      <c r="T17" s="19">
        <f t="shared" si="0"/>
        <v>-9.2307692307692264</v>
      </c>
      <c r="U17" s="35" t="s">
        <v>176</v>
      </c>
    </row>
    <row r="18" spans="2:21" ht="13.8">
      <c r="B18" s="31">
        <v>7</v>
      </c>
      <c r="C18" s="20" t="s">
        <v>77</v>
      </c>
      <c r="D18" s="21" t="s">
        <v>78</v>
      </c>
      <c r="E18" s="20" t="s">
        <v>63</v>
      </c>
      <c r="F18" s="20" t="s">
        <v>64</v>
      </c>
      <c r="G18" s="20" t="s">
        <v>64</v>
      </c>
      <c r="H18" s="20" t="s">
        <v>65</v>
      </c>
      <c r="I18" s="20" t="s">
        <v>65</v>
      </c>
      <c r="J18" s="20" t="s">
        <v>65</v>
      </c>
      <c r="K18" s="20" t="s">
        <v>65</v>
      </c>
      <c r="L18" s="20" t="s">
        <v>65</v>
      </c>
      <c r="M18" s="20" t="s">
        <v>219</v>
      </c>
      <c r="N18" s="20" t="s">
        <v>219</v>
      </c>
      <c r="O18" s="20" t="s">
        <v>219</v>
      </c>
      <c r="P18" s="20" t="s">
        <v>219</v>
      </c>
      <c r="Q18" s="127"/>
      <c r="R18" s="34" t="s">
        <v>149</v>
      </c>
      <c r="S18" s="34">
        <v>9</v>
      </c>
      <c r="T18" s="19">
        <f t="shared" si="0"/>
        <v>-91.15384615384616</v>
      </c>
      <c r="U18" s="35" t="s">
        <v>177</v>
      </c>
    </row>
    <row r="19" spans="2:21" ht="13.8">
      <c r="B19" s="31">
        <v>8</v>
      </c>
      <c r="C19" s="20" t="s">
        <v>79</v>
      </c>
      <c r="D19" s="21" t="s">
        <v>80</v>
      </c>
      <c r="E19" s="20" t="s">
        <v>70</v>
      </c>
      <c r="F19" s="20" t="s">
        <v>64</v>
      </c>
      <c r="G19" s="20" t="s">
        <v>65</v>
      </c>
      <c r="H19" s="20" t="s">
        <v>65</v>
      </c>
      <c r="I19" s="20" t="s">
        <v>65</v>
      </c>
      <c r="J19" s="20" t="s">
        <v>65</v>
      </c>
      <c r="K19" s="20" t="s">
        <v>65</v>
      </c>
      <c r="L19" s="20" t="s">
        <v>219</v>
      </c>
      <c r="M19" s="20" t="s">
        <v>219</v>
      </c>
      <c r="N19" s="20" t="s">
        <v>219</v>
      </c>
      <c r="O19" s="20" t="s">
        <v>219</v>
      </c>
      <c r="P19" s="20" t="s">
        <v>219</v>
      </c>
      <c r="Q19" s="127"/>
      <c r="R19" s="34" t="s">
        <v>150</v>
      </c>
      <c r="S19" s="34">
        <v>8</v>
      </c>
      <c r="T19" s="19">
        <f t="shared" si="0"/>
        <v>-92.307692307692307</v>
      </c>
      <c r="U19" s="35" t="s">
        <v>178</v>
      </c>
    </row>
    <row r="20" spans="2:21" ht="13.8">
      <c r="B20" s="31">
        <v>9</v>
      </c>
      <c r="C20" s="20" t="s">
        <v>81</v>
      </c>
      <c r="D20" s="21" t="s">
        <v>82</v>
      </c>
      <c r="E20" s="20" t="s">
        <v>63</v>
      </c>
      <c r="F20" s="20" t="s">
        <v>64</v>
      </c>
      <c r="G20" s="20" t="s">
        <v>64</v>
      </c>
      <c r="H20" s="20" t="s">
        <v>65</v>
      </c>
      <c r="I20" s="20" t="s">
        <v>65</v>
      </c>
      <c r="J20" s="20" t="s">
        <v>64</v>
      </c>
      <c r="K20" s="20" t="s">
        <v>65</v>
      </c>
      <c r="L20" s="20" t="s">
        <v>65</v>
      </c>
      <c r="M20" s="20" t="s">
        <v>65</v>
      </c>
      <c r="N20" s="20" t="s">
        <v>219</v>
      </c>
      <c r="O20" s="20" t="s">
        <v>219</v>
      </c>
      <c r="P20" s="20" t="s">
        <v>219</v>
      </c>
      <c r="Q20" s="127"/>
      <c r="R20" s="34" t="s">
        <v>151</v>
      </c>
      <c r="S20" s="34">
        <v>20</v>
      </c>
      <c r="T20" s="19">
        <f t="shared" si="0"/>
        <v>-80</v>
      </c>
      <c r="U20" s="35" t="s">
        <v>179</v>
      </c>
    </row>
    <row r="21" spans="2:21" ht="13.8">
      <c r="B21" s="31">
        <v>10</v>
      </c>
      <c r="C21" s="20" t="s">
        <v>83</v>
      </c>
      <c r="D21" s="21" t="s">
        <v>84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65</v>
      </c>
      <c r="M21" s="20" t="s">
        <v>65</v>
      </c>
      <c r="N21" s="20" t="s">
        <v>65</v>
      </c>
      <c r="O21" s="20" t="s">
        <v>65</v>
      </c>
      <c r="P21" s="20" t="s">
        <v>65</v>
      </c>
      <c r="Q21" s="127"/>
      <c r="R21" s="34" t="s">
        <v>152</v>
      </c>
      <c r="S21" s="34">
        <v>40</v>
      </c>
      <c r="T21" s="19">
        <f t="shared" si="0"/>
        <v>-60.384615384615387</v>
      </c>
      <c r="U21" s="35" t="s">
        <v>180</v>
      </c>
    </row>
    <row r="22" spans="2:21" ht="13.8">
      <c r="B22" s="31">
        <v>11</v>
      </c>
      <c r="C22" s="20" t="s">
        <v>85</v>
      </c>
      <c r="D22" s="21" t="s">
        <v>86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20" t="s">
        <v>64</v>
      </c>
      <c r="N22" s="20" t="s">
        <v>64</v>
      </c>
      <c r="O22" s="20" t="s">
        <v>218</v>
      </c>
      <c r="P22" s="20" t="s">
        <v>218</v>
      </c>
      <c r="Q22" s="127"/>
      <c r="R22" s="34" t="s">
        <v>145</v>
      </c>
      <c r="S22" s="34">
        <v>100</v>
      </c>
      <c r="T22" s="19">
        <f t="shared" si="0"/>
        <v>0</v>
      </c>
      <c r="U22" s="35" t="s">
        <v>181</v>
      </c>
    </row>
    <row r="23" spans="2:21" ht="13.8">
      <c r="B23" s="31">
        <v>12</v>
      </c>
      <c r="C23" s="20" t="s">
        <v>87</v>
      </c>
      <c r="D23" s="21" t="s">
        <v>88</v>
      </c>
      <c r="E23" s="20" t="s">
        <v>63</v>
      </c>
      <c r="F23" s="20" t="s">
        <v>64</v>
      </c>
      <c r="G23" s="20" t="s">
        <v>65</v>
      </c>
      <c r="H23" s="20" t="s">
        <v>65</v>
      </c>
      <c r="I23" s="20" t="s">
        <v>65</v>
      </c>
      <c r="J23" s="20" t="s">
        <v>65</v>
      </c>
      <c r="K23" s="20" t="s">
        <v>65</v>
      </c>
      <c r="L23" s="20" t="s">
        <v>219</v>
      </c>
      <c r="M23" s="20" t="s">
        <v>219</v>
      </c>
      <c r="N23" s="20" t="s">
        <v>219</v>
      </c>
      <c r="O23" s="20" t="s">
        <v>219</v>
      </c>
      <c r="P23" s="20" t="s">
        <v>219</v>
      </c>
      <c r="Q23" s="127"/>
      <c r="R23" s="34" t="s">
        <v>153</v>
      </c>
      <c r="S23" s="34">
        <v>5</v>
      </c>
      <c r="T23" s="19">
        <f t="shared" si="0"/>
        <v>-95</v>
      </c>
      <c r="U23" s="35" t="s">
        <v>182</v>
      </c>
    </row>
    <row r="24" spans="2:21" ht="13.8">
      <c r="B24" s="31">
        <v>13</v>
      </c>
      <c r="C24" s="20" t="s">
        <v>89</v>
      </c>
      <c r="D24" s="21" t="s">
        <v>90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20" t="s">
        <v>65</v>
      </c>
      <c r="N24" s="20" t="s">
        <v>65</v>
      </c>
      <c r="O24" s="20" t="s">
        <v>65</v>
      </c>
      <c r="P24" s="20" t="s">
        <v>65</v>
      </c>
      <c r="Q24" s="127"/>
      <c r="R24" s="34" t="s">
        <v>154</v>
      </c>
      <c r="S24" s="34">
        <v>38</v>
      </c>
      <c r="T24" s="19">
        <f t="shared" si="0"/>
        <v>-61.53846153846154</v>
      </c>
      <c r="U24" s="35" t="s">
        <v>183</v>
      </c>
    </row>
    <row r="25" spans="2:21" ht="13.8">
      <c r="B25" s="31">
        <v>14</v>
      </c>
      <c r="C25" s="20" t="s">
        <v>91</v>
      </c>
      <c r="D25" s="21" t="s">
        <v>92</v>
      </c>
      <c r="E25" s="20" t="s">
        <v>63</v>
      </c>
      <c r="F25" s="20" t="s">
        <v>64</v>
      </c>
      <c r="G25" s="20" t="s">
        <v>64</v>
      </c>
      <c r="H25" s="20" t="s">
        <v>65</v>
      </c>
      <c r="I25" s="20" t="s">
        <v>65</v>
      </c>
      <c r="J25" s="20" t="s">
        <v>65</v>
      </c>
      <c r="K25" s="20" t="s">
        <v>65</v>
      </c>
      <c r="L25" s="20" t="s">
        <v>65</v>
      </c>
      <c r="M25" s="20" t="s">
        <v>219</v>
      </c>
      <c r="N25" s="20" t="s">
        <v>219</v>
      </c>
      <c r="O25" s="20" t="s">
        <v>219</v>
      </c>
      <c r="P25" s="20" t="s">
        <v>219</v>
      </c>
      <c r="Q25" s="127"/>
      <c r="R25" s="34" t="s">
        <v>155</v>
      </c>
      <c r="S25" s="34">
        <v>5</v>
      </c>
      <c r="T25" s="19">
        <f t="shared" si="0"/>
        <v>-94.615384615384613</v>
      </c>
      <c r="U25" s="35" t="s">
        <v>184</v>
      </c>
    </row>
    <row r="26" spans="2:21" ht="13.8">
      <c r="B26" s="31">
        <v>15</v>
      </c>
      <c r="C26" s="20" t="s">
        <v>93</v>
      </c>
      <c r="D26" s="21" t="s">
        <v>94</v>
      </c>
      <c r="E26" s="20" t="s">
        <v>63</v>
      </c>
      <c r="F26" s="20" t="s">
        <v>64</v>
      </c>
      <c r="G26" s="20" t="s">
        <v>64</v>
      </c>
      <c r="H26" s="20" t="s">
        <v>64</v>
      </c>
      <c r="I26" s="20" t="s">
        <v>64</v>
      </c>
      <c r="J26" s="20" t="s">
        <v>64</v>
      </c>
      <c r="K26" s="20" t="s">
        <v>64</v>
      </c>
      <c r="L26" s="20" t="s">
        <v>64</v>
      </c>
      <c r="M26" s="20" t="s">
        <v>64</v>
      </c>
      <c r="N26" s="20" t="s">
        <v>218</v>
      </c>
      <c r="O26" s="20" t="s">
        <v>218</v>
      </c>
      <c r="P26" s="20" t="s">
        <v>218</v>
      </c>
      <c r="Q26" s="127"/>
      <c r="R26" s="34" t="s">
        <v>145</v>
      </c>
      <c r="S26" s="34">
        <v>100</v>
      </c>
      <c r="T26" s="19">
        <f t="shared" si="0"/>
        <v>0</v>
      </c>
      <c r="U26" s="35" t="s">
        <v>185</v>
      </c>
    </row>
    <row r="27" spans="2:21" ht="13.8">
      <c r="B27" s="31">
        <v>16</v>
      </c>
      <c r="C27" s="20" t="s">
        <v>95</v>
      </c>
      <c r="D27" s="21" t="s">
        <v>96</v>
      </c>
      <c r="E27" s="20" t="s">
        <v>63</v>
      </c>
      <c r="F27" s="20" t="s">
        <v>64</v>
      </c>
      <c r="G27" s="20" t="s">
        <v>64</v>
      </c>
      <c r="H27" s="20" t="s">
        <v>64</v>
      </c>
      <c r="I27" s="20" t="s">
        <v>64</v>
      </c>
      <c r="J27" s="20" t="s">
        <v>64</v>
      </c>
      <c r="K27" s="20" t="s">
        <v>64</v>
      </c>
      <c r="L27" s="20" t="s">
        <v>64</v>
      </c>
      <c r="M27" s="20" t="s">
        <v>64</v>
      </c>
      <c r="N27" s="20" t="s">
        <v>218</v>
      </c>
      <c r="O27" s="20" t="s">
        <v>218</v>
      </c>
      <c r="P27" s="20" t="s">
        <v>218</v>
      </c>
      <c r="Q27" s="127"/>
      <c r="R27" s="34" t="s">
        <v>145</v>
      </c>
      <c r="S27" s="34">
        <v>100</v>
      </c>
      <c r="T27" s="19">
        <f t="shared" si="0"/>
        <v>0</v>
      </c>
      <c r="U27" s="35" t="s">
        <v>186</v>
      </c>
    </row>
    <row r="28" spans="2:21" ht="13.8">
      <c r="B28" s="31">
        <v>17</v>
      </c>
      <c r="C28" s="20" t="s">
        <v>97</v>
      </c>
      <c r="D28" s="21" t="s">
        <v>98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218</v>
      </c>
      <c r="O28" s="20" t="s">
        <v>218</v>
      </c>
      <c r="P28" s="20" t="s">
        <v>218</v>
      </c>
      <c r="Q28" s="127"/>
      <c r="R28" s="34" t="s">
        <v>145</v>
      </c>
      <c r="S28" s="34">
        <v>100</v>
      </c>
      <c r="T28" s="19">
        <f t="shared" si="0"/>
        <v>0</v>
      </c>
      <c r="U28" s="35" t="s">
        <v>187</v>
      </c>
    </row>
    <row r="29" spans="2:21" ht="13.8">
      <c r="B29" s="31">
        <v>18</v>
      </c>
      <c r="C29" s="20" t="s">
        <v>99</v>
      </c>
      <c r="D29" s="21" t="s">
        <v>100</v>
      </c>
      <c r="E29" s="20" t="s">
        <v>63</v>
      </c>
      <c r="F29" s="20" t="s">
        <v>64</v>
      </c>
      <c r="G29" s="20" t="s">
        <v>65</v>
      </c>
      <c r="H29" s="20" t="s">
        <v>65</v>
      </c>
      <c r="I29" s="20" t="s">
        <v>65</v>
      </c>
      <c r="J29" s="20" t="s">
        <v>65</v>
      </c>
      <c r="K29" s="20" t="s">
        <v>65</v>
      </c>
      <c r="L29" s="20" t="s">
        <v>219</v>
      </c>
      <c r="M29" s="20" t="s">
        <v>219</v>
      </c>
      <c r="N29" s="20" t="s">
        <v>219</v>
      </c>
      <c r="O29" s="20" t="s">
        <v>219</v>
      </c>
      <c r="P29" s="20" t="s">
        <v>219</v>
      </c>
      <c r="Q29" s="127"/>
      <c r="R29" s="34" t="s">
        <v>156</v>
      </c>
      <c r="S29" s="34">
        <v>11</v>
      </c>
      <c r="T29" s="19">
        <f t="shared" si="0"/>
        <v>-89.230769230769226</v>
      </c>
      <c r="U29" s="35" t="s">
        <v>188</v>
      </c>
    </row>
    <row r="30" spans="2:21" ht="13.8">
      <c r="B30" s="31">
        <v>19</v>
      </c>
      <c r="C30" s="20" t="s">
        <v>101</v>
      </c>
      <c r="D30" s="21" t="s">
        <v>102</v>
      </c>
      <c r="E30" s="20" t="s">
        <v>63</v>
      </c>
      <c r="F30" s="20" t="s">
        <v>64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219</v>
      </c>
      <c r="M30" s="20" t="s">
        <v>219</v>
      </c>
      <c r="N30" s="20" t="s">
        <v>219</v>
      </c>
      <c r="O30" s="20" t="s">
        <v>219</v>
      </c>
      <c r="P30" s="20" t="s">
        <v>219</v>
      </c>
      <c r="Q30" s="127"/>
      <c r="R30" s="34" t="s">
        <v>144</v>
      </c>
      <c r="S30" s="34">
        <v>0</v>
      </c>
      <c r="T30" s="19">
        <f t="shared" si="0"/>
        <v>-100</v>
      </c>
      <c r="U30" s="35" t="s">
        <v>144</v>
      </c>
    </row>
    <row r="31" spans="2:21" ht="13.8">
      <c r="B31" s="31">
        <v>20</v>
      </c>
      <c r="C31" s="20" t="s">
        <v>103</v>
      </c>
      <c r="D31" s="21" t="s">
        <v>104</v>
      </c>
      <c r="E31" s="20" t="s">
        <v>63</v>
      </c>
      <c r="F31" s="20" t="s">
        <v>64</v>
      </c>
      <c r="G31" s="20" t="s">
        <v>64</v>
      </c>
      <c r="H31" s="20" t="s">
        <v>64</v>
      </c>
      <c r="I31" s="20" t="s">
        <v>64</v>
      </c>
      <c r="J31" s="20" t="s">
        <v>64</v>
      </c>
      <c r="K31" s="20" t="s">
        <v>65</v>
      </c>
      <c r="L31" s="20" t="s">
        <v>64</v>
      </c>
      <c r="M31" s="20" t="s">
        <v>64</v>
      </c>
      <c r="N31" s="20" t="s">
        <v>64</v>
      </c>
      <c r="O31" s="20" t="s">
        <v>218</v>
      </c>
      <c r="P31" s="20" t="s">
        <v>218</v>
      </c>
      <c r="Q31" s="127"/>
      <c r="R31" s="34" t="s">
        <v>145</v>
      </c>
      <c r="S31" s="34">
        <v>100</v>
      </c>
      <c r="T31" s="19">
        <f t="shared" si="0"/>
        <v>0</v>
      </c>
      <c r="U31" s="35" t="s">
        <v>189</v>
      </c>
    </row>
    <row r="32" spans="2:21" ht="13.8">
      <c r="B32" s="31">
        <v>21</v>
      </c>
      <c r="C32" s="20" t="s">
        <v>105</v>
      </c>
      <c r="D32" s="21" t="s">
        <v>106</v>
      </c>
      <c r="E32" s="20" t="s">
        <v>63</v>
      </c>
      <c r="F32" s="20" t="s">
        <v>64</v>
      </c>
      <c r="G32" s="20" t="s">
        <v>64</v>
      </c>
      <c r="H32" s="20" t="s">
        <v>64</v>
      </c>
      <c r="I32" s="20" t="s">
        <v>64</v>
      </c>
      <c r="J32" s="20" t="s">
        <v>64</v>
      </c>
      <c r="K32" s="20" t="s">
        <v>65</v>
      </c>
      <c r="L32" s="20" t="s">
        <v>65</v>
      </c>
      <c r="M32" s="20" t="s">
        <v>65</v>
      </c>
      <c r="N32" s="20" t="s">
        <v>65</v>
      </c>
      <c r="O32" s="20" t="s">
        <v>65</v>
      </c>
      <c r="P32" s="20" t="s">
        <v>219</v>
      </c>
      <c r="Q32" s="127"/>
      <c r="R32" s="34" t="s">
        <v>157</v>
      </c>
      <c r="S32" s="34">
        <v>25</v>
      </c>
      <c r="T32" s="19">
        <f t="shared" si="0"/>
        <v>-74.615384615384613</v>
      </c>
      <c r="U32" s="35" t="s">
        <v>190</v>
      </c>
    </row>
    <row r="33" spans="2:21" ht="13.8">
      <c r="B33" s="31">
        <v>22</v>
      </c>
      <c r="C33" s="20" t="s">
        <v>107</v>
      </c>
      <c r="D33" s="21" t="s">
        <v>108</v>
      </c>
      <c r="E33" s="20" t="s">
        <v>63</v>
      </c>
      <c r="F33" s="20" t="s">
        <v>64</v>
      </c>
      <c r="G33" s="20" t="s">
        <v>64</v>
      </c>
      <c r="H33" s="20" t="s">
        <v>64</v>
      </c>
      <c r="I33" s="20" t="s">
        <v>65</v>
      </c>
      <c r="J33" s="20" t="s">
        <v>65</v>
      </c>
      <c r="K33" s="20" t="s">
        <v>65</v>
      </c>
      <c r="L33" s="20" t="s">
        <v>65</v>
      </c>
      <c r="M33" s="20" t="s">
        <v>65</v>
      </c>
      <c r="N33" s="20" t="s">
        <v>219</v>
      </c>
      <c r="O33" s="20" t="s">
        <v>219</v>
      </c>
      <c r="P33" s="20" t="s">
        <v>219</v>
      </c>
      <c r="Q33" s="127"/>
      <c r="R33" s="34" t="s">
        <v>158</v>
      </c>
      <c r="S33" s="34">
        <v>22</v>
      </c>
      <c r="T33" s="19">
        <f t="shared" si="0"/>
        <v>-77.692307692307693</v>
      </c>
      <c r="U33" s="35" t="s">
        <v>191</v>
      </c>
    </row>
    <row r="34" spans="2:21" ht="13.8">
      <c r="B34" s="31">
        <v>23</v>
      </c>
      <c r="C34" s="20" t="s">
        <v>109</v>
      </c>
      <c r="D34" s="21" t="s">
        <v>110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20" t="s">
        <v>64</v>
      </c>
      <c r="N34" s="20" t="s">
        <v>64</v>
      </c>
      <c r="O34" s="20" t="s">
        <v>64</v>
      </c>
      <c r="P34" s="20" t="s">
        <v>65</v>
      </c>
      <c r="Q34" s="127"/>
      <c r="R34" s="34" t="s">
        <v>159</v>
      </c>
      <c r="S34" s="34">
        <v>96</v>
      </c>
      <c r="T34" s="19">
        <f t="shared" si="0"/>
        <v>-3.8461538461538396</v>
      </c>
      <c r="U34" s="35" t="s">
        <v>192</v>
      </c>
    </row>
    <row r="35" spans="2:21" ht="13.8">
      <c r="B35" s="31">
        <v>24</v>
      </c>
      <c r="C35" s="20" t="s">
        <v>111</v>
      </c>
      <c r="D35" s="21" t="s">
        <v>112</v>
      </c>
      <c r="E35" s="20" t="s">
        <v>63</v>
      </c>
      <c r="F35" s="20" t="s">
        <v>64</v>
      </c>
      <c r="G35" s="20" t="s">
        <v>64</v>
      </c>
      <c r="H35" s="20" t="s">
        <v>64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65</v>
      </c>
      <c r="N35" s="20" t="s">
        <v>219</v>
      </c>
      <c r="O35" s="20" t="s">
        <v>219</v>
      </c>
      <c r="P35" s="20" t="s">
        <v>219</v>
      </c>
      <c r="Q35" s="127"/>
      <c r="R35" s="34" t="s">
        <v>158</v>
      </c>
      <c r="S35" s="34">
        <v>22</v>
      </c>
      <c r="T35" s="19">
        <f t="shared" si="0"/>
        <v>-77.692307692307693</v>
      </c>
      <c r="U35" s="35" t="s">
        <v>193</v>
      </c>
    </row>
    <row r="36" spans="2:21" ht="13.8">
      <c r="B36" s="31">
        <v>25</v>
      </c>
      <c r="C36" s="20" t="s">
        <v>113</v>
      </c>
      <c r="D36" s="21" t="s">
        <v>114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64</v>
      </c>
      <c r="P36" s="20" t="s">
        <v>65</v>
      </c>
      <c r="Q36" s="127"/>
      <c r="R36" s="34" t="s">
        <v>160</v>
      </c>
      <c r="S36" s="34">
        <v>94</v>
      </c>
      <c r="T36" s="19">
        <f t="shared" si="0"/>
        <v>-6.1538461538461604</v>
      </c>
      <c r="U36" s="35" t="s">
        <v>194</v>
      </c>
    </row>
    <row r="37" spans="2:21" ht="13.8">
      <c r="B37" s="31">
        <v>26</v>
      </c>
      <c r="C37" s="20" t="s">
        <v>115</v>
      </c>
      <c r="D37" s="21" t="s">
        <v>116</v>
      </c>
      <c r="E37" s="20" t="s">
        <v>70</v>
      </c>
      <c r="F37" s="20" t="s">
        <v>64</v>
      </c>
      <c r="G37" s="20" t="s">
        <v>64</v>
      </c>
      <c r="H37" s="20" t="s">
        <v>65</v>
      </c>
      <c r="I37" s="20" t="s">
        <v>64</v>
      </c>
      <c r="J37" s="20" t="s">
        <v>64</v>
      </c>
      <c r="K37" s="20" t="s">
        <v>64</v>
      </c>
      <c r="L37" s="20" t="s">
        <v>64</v>
      </c>
      <c r="M37" s="20" t="s">
        <v>64</v>
      </c>
      <c r="N37" s="20" t="s">
        <v>64</v>
      </c>
      <c r="O37" s="20" t="s">
        <v>218</v>
      </c>
      <c r="P37" s="20" t="s">
        <v>218</v>
      </c>
      <c r="Q37" s="127"/>
      <c r="R37" s="34" t="s">
        <v>145</v>
      </c>
      <c r="S37" s="34">
        <v>100</v>
      </c>
      <c r="T37" s="19">
        <f t="shared" si="0"/>
        <v>0</v>
      </c>
      <c r="U37" s="35" t="s">
        <v>195</v>
      </c>
    </row>
    <row r="38" spans="2:21" ht="13.8">
      <c r="B38" s="31">
        <v>27</v>
      </c>
      <c r="C38" s="20" t="s">
        <v>117</v>
      </c>
      <c r="D38" s="21" t="s">
        <v>118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65</v>
      </c>
      <c r="J38" s="20" t="s">
        <v>65</v>
      </c>
      <c r="K38" s="20" t="s">
        <v>65</v>
      </c>
      <c r="L38" s="20" t="s">
        <v>65</v>
      </c>
      <c r="M38" s="20" t="s">
        <v>65</v>
      </c>
      <c r="N38" s="20" t="s">
        <v>219</v>
      </c>
      <c r="O38" s="20" t="s">
        <v>219</v>
      </c>
      <c r="P38" s="20" t="s">
        <v>219</v>
      </c>
      <c r="Q38" s="127"/>
      <c r="R38" s="34" t="s">
        <v>161</v>
      </c>
      <c r="S38" s="34">
        <v>3</v>
      </c>
      <c r="T38" s="19">
        <f t="shared" si="0"/>
        <v>-96.538461538461533</v>
      </c>
      <c r="U38" s="35" t="s">
        <v>196</v>
      </c>
    </row>
    <row r="39" spans="2:21" ht="13.8">
      <c r="B39" s="31">
        <v>28</v>
      </c>
      <c r="C39" s="20" t="s">
        <v>119</v>
      </c>
      <c r="D39" s="21" t="s">
        <v>120</v>
      </c>
      <c r="E39" s="20" t="s">
        <v>63</v>
      </c>
      <c r="F39" s="20" t="s">
        <v>64</v>
      </c>
      <c r="G39" s="20" t="s">
        <v>64</v>
      </c>
      <c r="H39" s="20" t="s">
        <v>65</v>
      </c>
      <c r="I39" s="20" t="s">
        <v>64</v>
      </c>
      <c r="J39" s="20" t="s">
        <v>64</v>
      </c>
      <c r="K39" s="20" t="s">
        <v>64</v>
      </c>
      <c r="L39" s="20" t="s">
        <v>65</v>
      </c>
      <c r="M39" s="20" t="s">
        <v>64</v>
      </c>
      <c r="N39" s="20" t="s">
        <v>64</v>
      </c>
      <c r="O39" s="20" t="s">
        <v>65</v>
      </c>
      <c r="P39" s="20" t="s">
        <v>65</v>
      </c>
      <c r="Q39" s="127"/>
      <c r="R39" s="34" t="s">
        <v>162</v>
      </c>
      <c r="S39" s="34">
        <v>42</v>
      </c>
      <c r="T39" s="19">
        <f t="shared" si="0"/>
        <v>-58.07692307692308</v>
      </c>
      <c r="U39" s="35" t="s">
        <v>197</v>
      </c>
    </row>
    <row r="40" spans="2:21" ht="13.8">
      <c r="B40" s="31">
        <v>29</v>
      </c>
      <c r="C40" s="20" t="s">
        <v>121</v>
      </c>
      <c r="D40" s="21" t="s">
        <v>122</v>
      </c>
      <c r="E40" s="20" t="s">
        <v>70</v>
      </c>
      <c r="F40" s="20" t="s">
        <v>64</v>
      </c>
      <c r="G40" s="20" t="s">
        <v>64</v>
      </c>
      <c r="H40" s="20" t="s">
        <v>64</v>
      </c>
      <c r="I40" s="20" t="s">
        <v>64</v>
      </c>
      <c r="J40" s="20" t="s">
        <v>65</v>
      </c>
      <c r="K40" s="20" t="s">
        <v>64</v>
      </c>
      <c r="L40" s="20" t="s">
        <v>64</v>
      </c>
      <c r="M40" s="20" t="s">
        <v>65</v>
      </c>
      <c r="N40" s="20" t="s">
        <v>65</v>
      </c>
      <c r="O40" s="20" t="s">
        <v>65</v>
      </c>
      <c r="P40" s="20" t="s">
        <v>65</v>
      </c>
      <c r="Q40" s="127"/>
      <c r="R40" s="34" t="s">
        <v>163</v>
      </c>
      <c r="S40" s="34">
        <v>27</v>
      </c>
      <c r="T40" s="19">
        <f t="shared" si="0"/>
        <v>-73.461538461538453</v>
      </c>
      <c r="U40" s="35" t="s">
        <v>198</v>
      </c>
    </row>
    <row r="41" spans="2:21" ht="13.8">
      <c r="B41" s="31">
        <v>30</v>
      </c>
      <c r="C41" s="20" t="s">
        <v>123</v>
      </c>
      <c r="D41" s="21" t="s">
        <v>124</v>
      </c>
      <c r="E41" s="20" t="s">
        <v>63</v>
      </c>
      <c r="F41" s="20" t="s">
        <v>64</v>
      </c>
      <c r="G41" s="20" t="s">
        <v>64</v>
      </c>
      <c r="H41" s="20" t="s">
        <v>65</v>
      </c>
      <c r="I41" s="20" t="s">
        <v>65</v>
      </c>
      <c r="J41" s="20" t="s">
        <v>65</v>
      </c>
      <c r="K41" s="20" t="s">
        <v>65</v>
      </c>
      <c r="L41" s="20" t="s">
        <v>65</v>
      </c>
      <c r="M41" s="20" t="s">
        <v>219</v>
      </c>
      <c r="N41" s="20" t="s">
        <v>219</v>
      </c>
      <c r="O41" s="20" t="s">
        <v>219</v>
      </c>
      <c r="P41" s="20" t="s">
        <v>219</v>
      </c>
      <c r="Q41" s="127"/>
      <c r="R41" s="34" t="s">
        <v>164</v>
      </c>
      <c r="S41" s="34">
        <v>7</v>
      </c>
      <c r="T41" s="19">
        <f t="shared" si="0"/>
        <v>-93.07692307692308</v>
      </c>
      <c r="U41" s="35" t="s">
        <v>199</v>
      </c>
    </row>
    <row r="42" spans="2:21" ht="13.8">
      <c r="B42" s="31">
        <v>31</v>
      </c>
      <c r="C42" s="20" t="s">
        <v>125</v>
      </c>
      <c r="D42" s="21" t="s">
        <v>126</v>
      </c>
      <c r="E42" s="20" t="s">
        <v>63</v>
      </c>
      <c r="F42" s="20" t="s">
        <v>64</v>
      </c>
      <c r="G42" s="20" t="s">
        <v>65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65</v>
      </c>
      <c r="M42" s="20" t="s">
        <v>219</v>
      </c>
      <c r="N42" s="20" t="s">
        <v>219</v>
      </c>
      <c r="O42" s="20" t="s">
        <v>219</v>
      </c>
      <c r="P42" s="20" t="s">
        <v>219</v>
      </c>
      <c r="Q42" s="127"/>
      <c r="R42" s="34" t="s">
        <v>165</v>
      </c>
      <c r="S42" s="34">
        <v>7</v>
      </c>
      <c r="T42" s="19">
        <f t="shared" si="0"/>
        <v>-93.461538461538467</v>
      </c>
      <c r="U42" s="35" t="s">
        <v>200</v>
      </c>
    </row>
    <row r="43" spans="2:21" ht="13.8">
      <c r="B43" s="31">
        <v>32</v>
      </c>
      <c r="C43" s="20" t="s">
        <v>127</v>
      </c>
      <c r="D43" s="21" t="s">
        <v>128</v>
      </c>
      <c r="E43" s="20" t="s">
        <v>63</v>
      </c>
      <c r="F43" s="20" t="s">
        <v>64</v>
      </c>
      <c r="G43" s="20" t="s">
        <v>64</v>
      </c>
      <c r="H43" s="20" t="s">
        <v>64</v>
      </c>
      <c r="I43" s="20" t="s">
        <v>64</v>
      </c>
      <c r="J43" s="20" t="s">
        <v>64</v>
      </c>
      <c r="K43" s="20" t="s">
        <v>64</v>
      </c>
      <c r="L43" s="20" t="s">
        <v>64</v>
      </c>
      <c r="M43" s="20" t="s">
        <v>64</v>
      </c>
      <c r="N43" s="20" t="s">
        <v>64</v>
      </c>
      <c r="O43" s="20" t="s">
        <v>64</v>
      </c>
      <c r="P43" s="20" t="s">
        <v>64</v>
      </c>
      <c r="Q43" s="127"/>
      <c r="R43" s="34" t="s">
        <v>166</v>
      </c>
      <c r="S43" s="34">
        <v>68</v>
      </c>
      <c r="T43" s="19">
        <f t="shared" si="0"/>
        <v>-31.92307692307692</v>
      </c>
      <c r="U43" s="35" t="s">
        <v>201</v>
      </c>
    </row>
    <row r="44" spans="2:21" ht="13.8">
      <c r="B44" s="31">
        <v>33</v>
      </c>
      <c r="C44" s="20" t="s">
        <v>129</v>
      </c>
      <c r="D44" s="21" t="s">
        <v>130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64</v>
      </c>
      <c r="M44" s="20" t="s">
        <v>64</v>
      </c>
      <c r="N44" s="20" t="s">
        <v>64</v>
      </c>
      <c r="O44" s="20" t="s">
        <v>64</v>
      </c>
      <c r="P44" s="20" t="s">
        <v>65</v>
      </c>
      <c r="Q44" s="127"/>
      <c r="R44" s="34" t="s">
        <v>159</v>
      </c>
      <c r="S44" s="34">
        <v>96</v>
      </c>
      <c r="T44" s="19">
        <f t="shared" si="0"/>
        <v>-3.8461538461538396</v>
      </c>
      <c r="U44" s="35" t="s">
        <v>202</v>
      </c>
    </row>
    <row r="45" spans="2:21" ht="13.8">
      <c r="B45" s="31">
        <v>34</v>
      </c>
      <c r="C45" s="20" t="s">
        <v>131</v>
      </c>
      <c r="D45" s="21" t="s">
        <v>132</v>
      </c>
      <c r="E45" s="20" t="s">
        <v>63</v>
      </c>
      <c r="F45" s="20" t="s">
        <v>64</v>
      </c>
      <c r="G45" s="20" t="s">
        <v>64</v>
      </c>
      <c r="H45" s="20" t="s">
        <v>65</v>
      </c>
      <c r="I45" s="20" t="s">
        <v>64</v>
      </c>
      <c r="J45" s="20" t="s">
        <v>64</v>
      </c>
      <c r="K45" s="20" t="s">
        <v>64</v>
      </c>
      <c r="L45" s="20" t="s">
        <v>64</v>
      </c>
      <c r="M45" s="20" t="s">
        <v>65</v>
      </c>
      <c r="N45" s="20" t="s">
        <v>64</v>
      </c>
      <c r="O45" s="20" t="s">
        <v>64</v>
      </c>
      <c r="P45" s="20" t="s">
        <v>64</v>
      </c>
      <c r="Q45" s="127"/>
      <c r="R45" s="34" t="s">
        <v>167</v>
      </c>
      <c r="S45" s="34">
        <v>72</v>
      </c>
      <c r="T45" s="19">
        <f t="shared" si="0"/>
        <v>-28.07692307692308</v>
      </c>
      <c r="U45" s="35" t="s">
        <v>203</v>
      </c>
    </row>
    <row r="46" spans="2:21" ht="13.8">
      <c r="B46" s="31">
        <v>35</v>
      </c>
      <c r="C46" s="20" t="s">
        <v>133</v>
      </c>
      <c r="D46" s="21" t="s">
        <v>134</v>
      </c>
      <c r="E46" s="20" t="s">
        <v>63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64</v>
      </c>
      <c r="O46" s="20" t="s">
        <v>65</v>
      </c>
      <c r="P46" s="20" t="s">
        <v>65</v>
      </c>
      <c r="Q46" s="127"/>
      <c r="R46" s="34" t="s">
        <v>168</v>
      </c>
      <c r="S46" s="34">
        <v>57</v>
      </c>
      <c r="T46" s="19">
        <f t="shared" si="0"/>
        <v>-43.07692307692308</v>
      </c>
      <c r="U46" s="35" t="s">
        <v>204</v>
      </c>
    </row>
    <row r="47" spans="2:21" ht="13.8">
      <c r="B47" s="31">
        <v>36</v>
      </c>
      <c r="C47" s="20" t="s">
        <v>135</v>
      </c>
      <c r="D47" s="21" t="s">
        <v>136</v>
      </c>
      <c r="E47" s="20" t="s">
        <v>63</v>
      </c>
      <c r="F47" s="20" t="s">
        <v>65</v>
      </c>
      <c r="G47" s="20" t="s">
        <v>65</v>
      </c>
      <c r="H47" s="20" t="s">
        <v>65</v>
      </c>
      <c r="I47" s="20" t="s">
        <v>65</v>
      </c>
      <c r="J47" s="20" t="s">
        <v>65</v>
      </c>
      <c r="K47" s="20" t="s">
        <v>219</v>
      </c>
      <c r="L47" s="20" t="s">
        <v>219</v>
      </c>
      <c r="M47" s="20" t="s">
        <v>219</v>
      </c>
      <c r="N47" s="20" t="s">
        <v>219</v>
      </c>
      <c r="O47" s="20" t="s">
        <v>219</v>
      </c>
      <c r="P47" s="20" t="s">
        <v>219</v>
      </c>
      <c r="Q47" s="127"/>
      <c r="R47" s="34" t="s">
        <v>144</v>
      </c>
      <c r="S47" s="34">
        <v>0</v>
      </c>
      <c r="T47" s="19">
        <f t="shared" si="0"/>
        <v>-100</v>
      </c>
      <c r="U47" s="35" t="s">
        <v>144</v>
      </c>
    </row>
    <row r="48" spans="2:21" ht="13.8">
      <c r="B48" s="31">
        <v>37</v>
      </c>
      <c r="C48" s="20" t="s">
        <v>137</v>
      </c>
      <c r="D48" s="21" t="s">
        <v>138</v>
      </c>
      <c r="E48" s="20" t="s">
        <v>70</v>
      </c>
      <c r="F48" s="20" t="s">
        <v>64</v>
      </c>
      <c r="G48" s="20" t="s">
        <v>65</v>
      </c>
      <c r="H48" s="20" t="s">
        <v>65</v>
      </c>
      <c r="I48" s="20" t="s">
        <v>65</v>
      </c>
      <c r="J48" s="20" t="s">
        <v>65</v>
      </c>
      <c r="K48" s="20" t="s">
        <v>65</v>
      </c>
      <c r="L48" s="20" t="s">
        <v>219</v>
      </c>
      <c r="M48" s="20" t="s">
        <v>219</v>
      </c>
      <c r="N48" s="20" t="s">
        <v>219</v>
      </c>
      <c r="O48" s="20" t="s">
        <v>219</v>
      </c>
      <c r="P48" s="20" t="s">
        <v>219</v>
      </c>
      <c r="Q48" s="127"/>
      <c r="R48" s="34" t="s">
        <v>169</v>
      </c>
      <c r="S48" s="34">
        <v>9</v>
      </c>
      <c r="T48" s="19">
        <f t="shared" si="0"/>
        <v>-90.769230769230774</v>
      </c>
      <c r="U48" s="35" t="s">
        <v>205</v>
      </c>
    </row>
    <row r="49" spans="2:21" ht="13.8">
      <c r="B49" s="31">
        <v>38</v>
      </c>
      <c r="C49" s="20" t="s">
        <v>139</v>
      </c>
      <c r="D49" s="21" t="s">
        <v>140</v>
      </c>
      <c r="E49" s="20" t="s">
        <v>63</v>
      </c>
      <c r="F49" s="20" t="s">
        <v>64</v>
      </c>
      <c r="G49" s="20" t="s">
        <v>64</v>
      </c>
      <c r="H49" s="20" t="s">
        <v>65</v>
      </c>
      <c r="I49" s="20" t="s">
        <v>65</v>
      </c>
      <c r="J49" s="20" t="s">
        <v>65</v>
      </c>
      <c r="K49" s="20" t="s">
        <v>65</v>
      </c>
      <c r="L49" s="20" t="s">
        <v>65</v>
      </c>
      <c r="M49" s="20" t="s">
        <v>219</v>
      </c>
      <c r="N49" s="20" t="s">
        <v>219</v>
      </c>
      <c r="O49" s="20" t="s">
        <v>219</v>
      </c>
      <c r="P49" s="20" t="s">
        <v>219</v>
      </c>
      <c r="Q49" s="127"/>
      <c r="R49" s="34" t="s">
        <v>170</v>
      </c>
      <c r="S49" s="34">
        <v>18</v>
      </c>
      <c r="T49" s="19">
        <f t="shared" si="0"/>
        <v>-81.538461538461547</v>
      </c>
      <c r="U49" s="35" t="s">
        <v>206</v>
      </c>
    </row>
    <row r="50" spans="2:21" ht="13.8">
      <c r="B50" s="31">
        <v>39</v>
      </c>
      <c r="C50" s="20" t="s">
        <v>141</v>
      </c>
      <c r="D50" s="21" t="s">
        <v>142</v>
      </c>
      <c r="E50" s="20" t="s">
        <v>63</v>
      </c>
      <c r="F50" s="20" t="s">
        <v>64</v>
      </c>
      <c r="G50" s="20" t="s">
        <v>64</v>
      </c>
      <c r="H50" s="20" t="s">
        <v>64</v>
      </c>
      <c r="I50" s="20" t="s">
        <v>64</v>
      </c>
      <c r="J50" s="20" t="s">
        <v>64</v>
      </c>
      <c r="K50" s="20" t="s">
        <v>64</v>
      </c>
      <c r="L50" s="20" t="s">
        <v>64</v>
      </c>
      <c r="M50" s="20" t="s">
        <v>64</v>
      </c>
      <c r="N50" s="20" t="s">
        <v>65</v>
      </c>
      <c r="O50" s="20" t="s">
        <v>65</v>
      </c>
      <c r="P50" s="20" t="s">
        <v>65</v>
      </c>
      <c r="Q50" s="127"/>
      <c r="R50" s="34" t="s">
        <v>171</v>
      </c>
      <c r="S50" s="34">
        <v>47</v>
      </c>
      <c r="T50" s="19">
        <f t="shared" si="0"/>
        <v>-52.692307692307693</v>
      </c>
      <c r="U50" s="35" t="s">
        <v>207</v>
      </c>
    </row>
    <row r="51" spans="2:21" ht="14.4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128"/>
      <c r="R51" s="38"/>
      <c r="S51" s="38"/>
      <c r="T51" s="42" t="str">
        <f t="shared" si="0"/>
        <v/>
      </c>
      <c r="U51" s="43"/>
    </row>
    <row r="52" spans="2:21" ht="14.4" thickBot="1">
      <c r="B52" s="3"/>
      <c r="C52" s="11"/>
      <c r="D52" s="104" t="s">
        <v>35</v>
      </c>
      <c r="E52" s="105"/>
      <c r="F52" s="60" t="str">
        <f t="shared" ref="F52:Q52" si="1">F11</f>
        <v>EJ19</v>
      </c>
      <c r="G52" s="47" t="str">
        <f t="shared" si="1"/>
        <v>AD19</v>
      </c>
      <c r="H52" s="47" t="str">
        <f t="shared" si="1"/>
        <v>EJ20</v>
      </c>
      <c r="I52" s="47" t="str">
        <f t="shared" si="1"/>
        <v>AD20</v>
      </c>
      <c r="J52" s="47" t="str">
        <f t="shared" si="1"/>
        <v>EJ21</v>
      </c>
      <c r="K52" s="47" t="str">
        <f t="shared" si="1"/>
        <v>AD21</v>
      </c>
      <c r="L52" s="47" t="str">
        <f t="shared" si="1"/>
        <v>EJ22</v>
      </c>
      <c r="M52" s="47" t="str">
        <f t="shared" si="1"/>
        <v>AD22</v>
      </c>
      <c r="N52" s="47" t="str">
        <f t="shared" si="1"/>
        <v>EJ23</v>
      </c>
      <c r="O52" s="47" t="str">
        <f t="shared" si="1"/>
        <v>AD23</v>
      </c>
      <c r="P52" s="47" t="str">
        <f t="shared" si="1"/>
        <v>EJ24</v>
      </c>
      <c r="Q52" s="48" t="str">
        <f t="shared" si="1"/>
        <v>AD24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38</v>
      </c>
      <c r="G53" s="6">
        <f t="shared" si="2"/>
        <v>31</v>
      </c>
      <c r="H53" s="6">
        <f t="shared" si="2"/>
        <v>23</v>
      </c>
      <c r="I53" s="6">
        <f t="shared" si="2"/>
        <v>23</v>
      </c>
      <c r="J53" s="6">
        <f t="shared" si="2"/>
        <v>21</v>
      </c>
      <c r="K53" s="6">
        <f t="shared" si="2"/>
        <v>20</v>
      </c>
      <c r="L53" s="6">
        <f t="shared" si="2"/>
        <v>18</v>
      </c>
      <c r="M53" s="6">
        <f t="shared" si="2"/>
        <v>15</v>
      </c>
      <c r="N53" s="6">
        <f t="shared" si="2"/>
        <v>12</v>
      </c>
      <c r="O53" s="6">
        <f t="shared" si="2"/>
        <v>7</v>
      </c>
      <c r="P53" s="6">
        <f t="shared" si="2"/>
        <v>4</v>
      </c>
      <c r="Q53" s="9">
        <f t="shared" si="2"/>
        <v>0</v>
      </c>
      <c r="R53" s="59">
        <f>P53*100/P$57</f>
        <v>10.256410256410257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1</v>
      </c>
      <c r="G54" s="5">
        <f t="shared" si="3"/>
        <v>8</v>
      </c>
      <c r="H54" s="5">
        <f t="shared" si="3"/>
        <v>16</v>
      </c>
      <c r="I54" s="5">
        <f t="shared" si="3"/>
        <v>16</v>
      </c>
      <c r="J54" s="5">
        <f t="shared" si="3"/>
        <v>18</v>
      </c>
      <c r="K54" s="5">
        <f t="shared" si="3"/>
        <v>18</v>
      </c>
      <c r="L54" s="5">
        <f t="shared" si="3"/>
        <v>14</v>
      </c>
      <c r="M54" s="5">
        <f t="shared" si="3"/>
        <v>11</v>
      </c>
      <c r="N54" s="5">
        <f t="shared" si="3"/>
        <v>7</v>
      </c>
      <c r="O54" s="5">
        <f t="shared" si="3"/>
        <v>8</v>
      </c>
      <c r="P54" s="5">
        <f t="shared" si="3"/>
        <v>9</v>
      </c>
      <c r="Q54" s="10">
        <f t="shared" si="3"/>
        <v>0</v>
      </c>
      <c r="R54" s="59">
        <f>P54*100/P$57</f>
        <v>23.076923076923077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1</v>
      </c>
      <c r="L55" s="5">
        <f t="shared" si="4"/>
        <v>7</v>
      </c>
      <c r="M55" s="5">
        <f t="shared" si="4"/>
        <v>12</v>
      </c>
      <c r="N55" s="5">
        <f t="shared" si="4"/>
        <v>16</v>
      </c>
      <c r="O55" s="5">
        <f t="shared" si="4"/>
        <v>17</v>
      </c>
      <c r="P55" s="5">
        <f t="shared" si="4"/>
        <v>19</v>
      </c>
      <c r="Q55" s="10">
        <f t="shared" si="4"/>
        <v>0</v>
      </c>
      <c r="R55" s="59">
        <f>P55*100/P$57</f>
        <v>48.717948717948715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1</v>
      </c>
      <c r="N56" s="5">
        <f t="shared" si="5"/>
        <v>4</v>
      </c>
      <c r="O56" s="5">
        <f t="shared" si="5"/>
        <v>7</v>
      </c>
      <c r="P56" s="5">
        <f t="shared" si="5"/>
        <v>7</v>
      </c>
      <c r="Q56" s="10">
        <f t="shared" si="5"/>
        <v>0</v>
      </c>
      <c r="R56" s="59">
        <f>P56*100/P$57</f>
        <v>17.948717948717949</v>
      </c>
      <c r="S56" s="88" t="s">
        <v>44</v>
      </c>
      <c r="T56" s="88"/>
      <c r="U56" s="89"/>
    </row>
    <row r="57" spans="2:21" ht="15.75" customHeight="1" thickBot="1">
      <c r="B57" s="3"/>
      <c r="D57" s="116" t="s">
        <v>45</v>
      </c>
      <c r="E57" s="117"/>
      <c r="F57" s="62">
        <f>SUM(F53:F56)</f>
        <v>39</v>
      </c>
      <c r="G57" s="63">
        <f t="shared" ref="G57:Q57" si="6">SUM(G53:G56)</f>
        <v>39</v>
      </c>
      <c r="H57" s="63">
        <f t="shared" si="6"/>
        <v>39</v>
      </c>
      <c r="I57" s="63">
        <f t="shared" si="6"/>
        <v>39</v>
      </c>
      <c r="J57" s="63">
        <f t="shared" si="6"/>
        <v>39</v>
      </c>
      <c r="K57" s="63">
        <f t="shared" si="6"/>
        <v>39</v>
      </c>
      <c r="L57" s="63">
        <f t="shared" si="6"/>
        <v>39</v>
      </c>
      <c r="M57" s="63">
        <f t="shared" si="6"/>
        <v>39</v>
      </c>
      <c r="N57" s="63">
        <f t="shared" si="6"/>
        <v>39</v>
      </c>
      <c r="O57" s="63">
        <f t="shared" si="6"/>
        <v>39</v>
      </c>
      <c r="P57" s="63">
        <f t="shared" si="6"/>
        <v>39</v>
      </c>
      <c r="Q57" s="64">
        <f t="shared" si="6"/>
        <v>0</v>
      </c>
      <c r="R57" s="61">
        <f>SUM(R53:R56)</f>
        <v>100</v>
      </c>
      <c r="S57" s="118" t="s">
        <v>46</v>
      </c>
      <c r="T57" s="118"/>
      <c r="U57" s="119"/>
    </row>
    <row r="58" spans="2:21" ht="15.75" customHeight="1" thickBo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>
        <f>COUNTIF(T12:T51,"&lt;0")-(((R54+R55)*F57)/100)</f>
        <v>4</v>
      </c>
      <c r="R58" s="37">
        <f>Q58*100/F57</f>
        <v>10.256410256410257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65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4:D4"/>
    <mergeCell ref="E4:N4"/>
    <mergeCell ref="O4:U4"/>
    <mergeCell ref="B5:D5"/>
    <mergeCell ref="E5:N5"/>
    <mergeCell ref="O5:U5"/>
    <mergeCell ref="A1:Q1"/>
    <mergeCell ref="B2:D2"/>
    <mergeCell ref="E2:N2"/>
    <mergeCell ref="O2:U3"/>
    <mergeCell ref="B3:D3"/>
    <mergeCell ref="E3:N3"/>
  </mergeCells>
  <conditionalFormatting sqref="F9:Q9 F12:Q51">
    <cfRule type="cellIs" dxfId="22" priority="2" operator="equal">
      <formula>"No"</formula>
    </cfRule>
    <cfRule type="cellIs" dxfId="21" priority="4" operator="equal">
      <formula>"DES"</formula>
    </cfRule>
  </conditionalFormatting>
  <conditionalFormatting sqref="F9:Q9 F12:Q51">
    <cfRule type="cellIs" dxfId="20" priority="3" operator="equal">
      <formula>"EGR"</formula>
    </cfRule>
  </conditionalFormatting>
  <conditionalFormatting sqref="T12:T51">
    <cfRule type="cellIs" dxfId="19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zoomScaleNormal="80" zoomScaleSheetLayoutView="80" workbookViewId="0">
      <selection activeCell="U12" sqref="U12:U47"/>
    </sheetView>
  </sheetViews>
  <sheetFormatPr baseColWidth="10" defaultColWidth="4.6640625" defaultRowHeight="14.25" customHeight="1"/>
  <cols>
    <col min="1" max="1" width="7.44140625" style="1" customWidth="1"/>
    <col min="2" max="2" width="4.44140625" style="67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67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 thickBo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208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 thickBot="1">
      <c r="B6" s="90" t="s">
        <v>6</v>
      </c>
      <c r="C6" s="91"/>
      <c r="D6" s="91"/>
      <c r="E6" s="92" t="s">
        <v>60</v>
      </c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 thickBo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 thickBo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208</v>
      </c>
      <c r="G11" s="27" t="s">
        <v>209</v>
      </c>
      <c r="H11" s="27" t="s">
        <v>210</v>
      </c>
      <c r="I11" s="27" t="s">
        <v>211</v>
      </c>
      <c r="J11" s="27" t="s">
        <v>212</v>
      </c>
      <c r="K11" s="27" t="s">
        <v>213</v>
      </c>
      <c r="L11" s="27" t="s">
        <v>214</v>
      </c>
      <c r="M11" s="27" t="s">
        <v>215</v>
      </c>
      <c r="N11" s="27" t="s">
        <v>216</v>
      </c>
      <c r="O11" s="27" t="s">
        <v>60</v>
      </c>
      <c r="P11" s="27" t="s">
        <v>217</v>
      </c>
      <c r="Q11" s="27" t="s">
        <v>385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 t="s">
        <v>341</v>
      </c>
      <c r="D12" s="21" t="s">
        <v>342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65</v>
      </c>
      <c r="K12" s="20" t="s">
        <v>64</v>
      </c>
      <c r="L12" s="20" t="s">
        <v>64</v>
      </c>
      <c r="M12" s="20" t="s">
        <v>65</v>
      </c>
      <c r="N12" s="20" t="s">
        <v>65</v>
      </c>
      <c r="O12" s="20" t="s">
        <v>65</v>
      </c>
      <c r="P12" s="127"/>
      <c r="Q12" s="127"/>
      <c r="R12" s="34" t="s">
        <v>386</v>
      </c>
      <c r="S12" s="34">
        <v>30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-70</v>
      </c>
      <c r="U12" s="35" t="s">
        <v>648</v>
      </c>
    </row>
    <row r="13" spans="1:21" ht="13.8">
      <c r="B13" s="31">
        <v>2</v>
      </c>
      <c r="C13" s="20" t="s">
        <v>87</v>
      </c>
      <c r="D13" s="21" t="s">
        <v>343</v>
      </c>
      <c r="E13" s="20" t="s">
        <v>63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20" t="s">
        <v>64</v>
      </c>
      <c r="N13" s="20" t="s">
        <v>64</v>
      </c>
      <c r="O13" s="20" t="s">
        <v>64</v>
      </c>
      <c r="P13" s="127"/>
      <c r="Q13" s="127"/>
      <c r="R13" s="34" t="s">
        <v>159</v>
      </c>
      <c r="S13" s="34">
        <v>96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-3.8461538461538396</v>
      </c>
      <c r="U13" s="35" t="s">
        <v>649</v>
      </c>
    </row>
    <row r="14" spans="1:21" ht="13.8">
      <c r="B14" s="31">
        <v>3</v>
      </c>
      <c r="C14" s="20" t="s">
        <v>89</v>
      </c>
      <c r="D14" s="21" t="s">
        <v>344</v>
      </c>
      <c r="E14" s="20" t="s">
        <v>63</v>
      </c>
      <c r="F14" s="20" t="s">
        <v>65</v>
      </c>
      <c r="G14" s="20" t="s">
        <v>65</v>
      </c>
      <c r="H14" s="20" t="s">
        <v>65</v>
      </c>
      <c r="I14" s="20" t="s">
        <v>65</v>
      </c>
      <c r="J14" s="20" t="s">
        <v>65</v>
      </c>
      <c r="K14" s="20" t="s">
        <v>219</v>
      </c>
      <c r="L14" s="20" t="s">
        <v>219</v>
      </c>
      <c r="M14" s="20" t="s">
        <v>219</v>
      </c>
      <c r="N14" s="20" t="s">
        <v>219</v>
      </c>
      <c r="O14" s="20" t="s">
        <v>219</v>
      </c>
      <c r="P14" s="127"/>
      <c r="Q14" s="127"/>
      <c r="R14" s="34" t="s">
        <v>144</v>
      </c>
      <c r="S14" s="34">
        <v>0</v>
      </c>
      <c r="T14" s="19">
        <f t="shared" si="0"/>
        <v>-100</v>
      </c>
      <c r="U14" s="35" t="s">
        <v>144</v>
      </c>
    </row>
    <row r="15" spans="1:21" ht="13.8">
      <c r="B15" s="31">
        <v>4</v>
      </c>
      <c r="C15" s="20" t="s">
        <v>91</v>
      </c>
      <c r="D15" s="21" t="s">
        <v>345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218</v>
      </c>
      <c r="P15" s="127"/>
      <c r="Q15" s="127"/>
      <c r="R15" s="34" t="s">
        <v>145</v>
      </c>
      <c r="S15" s="34">
        <v>100</v>
      </c>
      <c r="T15" s="19">
        <f t="shared" si="0"/>
        <v>0</v>
      </c>
      <c r="U15" s="35" t="s">
        <v>650</v>
      </c>
    </row>
    <row r="16" spans="1:21" ht="13.8">
      <c r="B16" s="31">
        <v>5</v>
      </c>
      <c r="C16" s="20" t="s">
        <v>93</v>
      </c>
      <c r="D16" s="21" t="s">
        <v>346</v>
      </c>
      <c r="E16" s="20" t="s">
        <v>63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64</v>
      </c>
      <c r="K16" s="20" t="s">
        <v>64</v>
      </c>
      <c r="L16" s="20" t="s">
        <v>64</v>
      </c>
      <c r="M16" s="20" t="s">
        <v>64</v>
      </c>
      <c r="N16" s="20" t="s">
        <v>64</v>
      </c>
      <c r="O16" s="20" t="s">
        <v>218</v>
      </c>
      <c r="P16" s="127"/>
      <c r="Q16" s="127"/>
      <c r="R16" s="34" t="s">
        <v>145</v>
      </c>
      <c r="S16" s="34">
        <v>100</v>
      </c>
      <c r="T16" s="19">
        <f t="shared" si="0"/>
        <v>0</v>
      </c>
      <c r="U16" s="35" t="s">
        <v>651</v>
      </c>
    </row>
    <row r="17" spans="2:21" ht="13.8">
      <c r="B17" s="31">
        <v>6</v>
      </c>
      <c r="C17" s="20" t="s">
        <v>95</v>
      </c>
      <c r="D17" s="21" t="s">
        <v>347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20" t="s">
        <v>64</v>
      </c>
      <c r="N17" s="20" t="s">
        <v>64</v>
      </c>
      <c r="O17" s="20" t="s">
        <v>218</v>
      </c>
      <c r="P17" s="127"/>
      <c r="Q17" s="127"/>
      <c r="R17" s="34" t="s">
        <v>145</v>
      </c>
      <c r="S17" s="34">
        <v>100</v>
      </c>
      <c r="T17" s="19">
        <f t="shared" si="0"/>
        <v>0</v>
      </c>
      <c r="U17" s="35" t="s">
        <v>652</v>
      </c>
    </row>
    <row r="18" spans="2:21" ht="13.8">
      <c r="B18" s="31">
        <v>7</v>
      </c>
      <c r="C18" s="20" t="s">
        <v>97</v>
      </c>
      <c r="D18" s="21" t="s">
        <v>348</v>
      </c>
      <c r="E18" s="20" t="s">
        <v>63</v>
      </c>
      <c r="F18" s="20" t="s">
        <v>64</v>
      </c>
      <c r="G18" s="20" t="s">
        <v>65</v>
      </c>
      <c r="H18" s="20" t="s">
        <v>65</v>
      </c>
      <c r="I18" s="20" t="s">
        <v>65</v>
      </c>
      <c r="J18" s="20" t="s">
        <v>65</v>
      </c>
      <c r="K18" s="20" t="s">
        <v>65</v>
      </c>
      <c r="L18" s="20" t="s">
        <v>219</v>
      </c>
      <c r="M18" s="20" t="s">
        <v>219</v>
      </c>
      <c r="N18" s="20" t="s">
        <v>219</v>
      </c>
      <c r="O18" s="20" t="s">
        <v>219</v>
      </c>
      <c r="P18" s="127"/>
      <c r="Q18" s="127"/>
      <c r="R18" s="34" t="s">
        <v>144</v>
      </c>
      <c r="S18" s="34">
        <v>0</v>
      </c>
      <c r="T18" s="19">
        <f t="shared" si="0"/>
        <v>-100</v>
      </c>
      <c r="U18" s="35" t="s">
        <v>144</v>
      </c>
    </row>
    <row r="19" spans="2:21" ht="13.8">
      <c r="B19" s="31">
        <v>8</v>
      </c>
      <c r="C19" s="20" t="s">
        <v>99</v>
      </c>
      <c r="D19" s="21" t="s">
        <v>349</v>
      </c>
      <c r="E19" s="20" t="s">
        <v>70</v>
      </c>
      <c r="F19" s="20" t="s">
        <v>64</v>
      </c>
      <c r="G19" s="20" t="s">
        <v>64</v>
      </c>
      <c r="H19" s="20" t="s">
        <v>64</v>
      </c>
      <c r="I19" s="20" t="s">
        <v>64</v>
      </c>
      <c r="J19" s="20" t="s">
        <v>64</v>
      </c>
      <c r="K19" s="20" t="s">
        <v>64</v>
      </c>
      <c r="L19" s="20" t="s">
        <v>64</v>
      </c>
      <c r="M19" s="20" t="s">
        <v>64</v>
      </c>
      <c r="N19" s="20" t="s">
        <v>64</v>
      </c>
      <c r="O19" s="20" t="s">
        <v>218</v>
      </c>
      <c r="P19" s="127"/>
      <c r="Q19" s="127"/>
      <c r="R19" s="34" t="s">
        <v>145</v>
      </c>
      <c r="S19" s="34">
        <v>100</v>
      </c>
      <c r="T19" s="19">
        <f t="shared" si="0"/>
        <v>0</v>
      </c>
      <c r="U19" s="35" t="s">
        <v>653</v>
      </c>
    </row>
    <row r="20" spans="2:21" ht="13.8">
      <c r="B20" s="31">
        <v>9</v>
      </c>
      <c r="C20" s="20" t="s">
        <v>101</v>
      </c>
      <c r="D20" s="21" t="s">
        <v>350</v>
      </c>
      <c r="E20" s="20" t="s">
        <v>63</v>
      </c>
      <c r="F20" s="20" t="s">
        <v>64</v>
      </c>
      <c r="G20" s="20" t="s">
        <v>64</v>
      </c>
      <c r="H20" s="20" t="s">
        <v>64</v>
      </c>
      <c r="I20" s="20" t="s">
        <v>65</v>
      </c>
      <c r="J20" s="20" t="s">
        <v>65</v>
      </c>
      <c r="K20" s="20" t="s">
        <v>65</v>
      </c>
      <c r="L20" s="20" t="s">
        <v>65</v>
      </c>
      <c r="M20" s="20" t="s">
        <v>65</v>
      </c>
      <c r="N20" s="20" t="s">
        <v>219</v>
      </c>
      <c r="O20" s="20" t="s">
        <v>219</v>
      </c>
      <c r="P20" s="127"/>
      <c r="Q20" s="127"/>
      <c r="R20" s="34" t="s">
        <v>387</v>
      </c>
      <c r="S20" s="34">
        <v>24</v>
      </c>
      <c r="T20" s="19">
        <f t="shared" si="0"/>
        <v>-75.769230769230774</v>
      </c>
      <c r="U20" s="35" t="s">
        <v>654</v>
      </c>
    </row>
    <row r="21" spans="2:21" ht="13.8">
      <c r="B21" s="31">
        <v>10</v>
      </c>
      <c r="C21" s="20" t="s">
        <v>103</v>
      </c>
      <c r="D21" s="21" t="s">
        <v>351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64</v>
      </c>
      <c r="M21" s="20" t="s">
        <v>64</v>
      </c>
      <c r="N21" s="20" t="s">
        <v>218</v>
      </c>
      <c r="O21" s="20" t="s">
        <v>218</v>
      </c>
      <c r="P21" s="127"/>
      <c r="Q21" s="127"/>
      <c r="R21" s="34" t="s">
        <v>145</v>
      </c>
      <c r="S21" s="34">
        <v>100</v>
      </c>
      <c r="T21" s="19">
        <f t="shared" si="0"/>
        <v>0</v>
      </c>
      <c r="U21" s="35" t="s">
        <v>655</v>
      </c>
    </row>
    <row r="22" spans="2:21" ht="13.8">
      <c r="B22" s="31">
        <v>11</v>
      </c>
      <c r="C22" s="20" t="s">
        <v>105</v>
      </c>
      <c r="D22" s="21" t="s">
        <v>352</v>
      </c>
      <c r="E22" s="20" t="s">
        <v>63</v>
      </c>
      <c r="F22" s="20" t="s">
        <v>64</v>
      </c>
      <c r="G22" s="20" t="s">
        <v>64</v>
      </c>
      <c r="H22" s="20" t="s">
        <v>65</v>
      </c>
      <c r="I22" s="20" t="s">
        <v>65</v>
      </c>
      <c r="J22" s="20" t="s">
        <v>65</v>
      </c>
      <c r="K22" s="20" t="s">
        <v>65</v>
      </c>
      <c r="L22" s="20" t="s">
        <v>65</v>
      </c>
      <c r="M22" s="20" t="s">
        <v>219</v>
      </c>
      <c r="N22" s="20" t="s">
        <v>219</v>
      </c>
      <c r="O22" s="20" t="s">
        <v>219</v>
      </c>
      <c r="P22" s="127"/>
      <c r="Q22" s="127"/>
      <c r="R22" s="34" t="s">
        <v>388</v>
      </c>
      <c r="S22" s="34">
        <v>19</v>
      </c>
      <c r="T22" s="19">
        <f t="shared" si="0"/>
        <v>-81.15384615384616</v>
      </c>
      <c r="U22" s="35" t="s">
        <v>656</v>
      </c>
    </row>
    <row r="23" spans="2:21" ht="13.8">
      <c r="B23" s="31">
        <v>12</v>
      </c>
      <c r="C23" s="20" t="s">
        <v>107</v>
      </c>
      <c r="D23" s="21" t="s">
        <v>353</v>
      </c>
      <c r="E23" s="20" t="s">
        <v>63</v>
      </c>
      <c r="F23" s="20" t="s">
        <v>65</v>
      </c>
      <c r="G23" s="20" t="s">
        <v>65</v>
      </c>
      <c r="H23" s="20" t="s">
        <v>65</v>
      </c>
      <c r="I23" s="20" t="s">
        <v>65</v>
      </c>
      <c r="J23" s="20" t="s">
        <v>65</v>
      </c>
      <c r="K23" s="20" t="s">
        <v>219</v>
      </c>
      <c r="L23" s="20" t="s">
        <v>219</v>
      </c>
      <c r="M23" s="20" t="s">
        <v>219</v>
      </c>
      <c r="N23" s="20" t="s">
        <v>219</v>
      </c>
      <c r="O23" s="20" t="s">
        <v>219</v>
      </c>
      <c r="P23" s="127"/>
      <c r="Q23" s="127"/>
      <c r="R23" s="34" t="s">
        <v>144</v>
      </c>
      <c r="S23" s="34">
        <v>0</v>
      </c>
      <c r="T23" s="19">
        <f t="shared" si="0"/>
        <v>-100</v>
      </c>
      <c r="U23" s="35" t="s">
        <v>144</v>
      </c>
    </row>
    <row r="24" spans="2:21" ht="13.8">
      <c r="B24" s="31">
        <v>13</v>
      </c>
      <c r="C24" s="20" t="s">
        <v>109</v>
      </c>
      <c r="D24" s="21" t="s">
        <v>354</v>
      </c>
      <c r="E24" s="20" t="s">
        <v>63</v>
      </c>
      <c r="F24" s="20" t="s">
        <v>64</v>
      </c>
      <c r="G24" s="20" t="s">
        <v>65</v>
      </c>
      <c r="H24" s="20" t="s">
        <v>64</v>
      </c>
      <c r="I24" s="20" t="s">
        <v>64</v>
      </c>
      <c r="J24" s="20" t="s">
        <v>64</v>
      </c>
      <c r="K24" s="20" t="s">
        <v>65</v>
      </c>
      <c r="L24" s="20" t="s">
        <v>65</v>
      </c>
      <c r="M24" s="20" t="s">
        <v>65</v>
      </c>
      <c r="N24" s="20" t="s">
        <v>65</v>
      </c>
      <c r="O24" s="20" t="s">
        <v>219</v>
      </c>
      <c r="P24" s="127"/>
      <c r="Q24" s="127"/>
      <c r="R24" s="34" t="s">
        <v>163</v>
      </c>
      <c r="S24" s="34">
        <v>27</v>
      </c>
      <c r="T24" s="19">
        <f t="shared" si="0"/>
        <v>-73.461538461538453</v>
      </c>
      <c r="U24" s="35" t="s">
        <v>657</v>
      </c>
    </row>
    <row r="25" spans="2:21" ht="13.8">
      <c r="B25" s="31">
        <v>14</v>
      </c>
      <c r="C25" s="20" t="s">
        <v>111</v>
      </c>
      <c r="D25" s="21" t="s">
        <v>355</v>
      </c>
      <c r="E25" s="20" t="s">
        <v>63</v>
      </c>
      <c r="F25" s="20" t="s">
        <v>64</v>
      </c>
      <c r="G25" s="20" t="s">
        <v>64</v>
      </c>
      <c r="H25" s="20" t="s">
        <v>64</v>
      </c>
      <c r="I25" s="20" t="s">
        <v>64</v>
      </c>
      <c r="J25" s="20" t="s">
        <v>64</v>
      </c>
      <c r="K25" s="20" t="s">
        <v>64</v>
      </c>
      <c r="L25" s="20" t="s">
        <v>64</v>
      </c>
      <c r="M25" s="20" t="s">
        <v>64</v>
      </c>
      <c r="N25" s="20" t="s">
        <v>64</v>
      </c>
      <c r="O25" s="20" t="s">
        <v>64</v>
      </c>
      <c r="P25" s="127"/>
      <c r="Q25" s="127"/>
      <c r="R25" s="34" t="s">
        <v>159</v>
      </c>
      <c r="S25" s="34">
        <v>96</v>
      </c>
      <c r="T25" s="19">
        <f t="shared" si="0"/>
        <v>-3.8461538461538396</v>
      </c>
      <c r="U25" s="35" t="s">
        <v>658</v>
      </c>
    </row>
    <row r="26" spans="2:21" ht="13.8">
      <c r="B26" s="31">
        <v>15</v>
      </c>
      <c r="C26" s="20" t="s">
        <v>113</v>
      </c>
      <c r="D26" s="21" t="s">
        <v>356</v>
      </c>
      <c r="E26" s="20" t="s">
        <v>70</v>
      </c>
      <c r="F26" s="20" t="s">
        <v>65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219</v>
      </c>
      <c r="L26" s="20" t="s">
        <v>219</v>
      </c>
      <c r="M26" s="20" t="s">
        <v>219</v>
      </c>
      <c r="N26" s="20" t="s">
        <v>219</v>
      </c>
      <c r="O26" s="20" t="s">
        <v>219</v>
      </c>
      <c r="P26" s="127"/>
      <c r="Q26" s="127"/>
      <c r="R26" s="34" t="s">
        <v>144</v>
      </c>
      <c r="S26" s="34">
        <v>0</v>
      </c>
      <c r="T26" s="19">
        <f t="shared" si="0"/>
        <v>-100</v>
      </c>
      <c r="U26" s="35" t="s">
        <v>144</v>
      </c>
    </row>
    <row r="27" spans="2:21" ht="13.8">
      <c r="B27" s="31">
        <v>16</v>
      </c>
      <c r="C27" s="20" t="s">
        <v>115</v>
      </c>
      <c r="D27" s="21" t="s">
        <v>357</v>
      </c>
      <c r="E27" s="20" t="s">
        <v>70</v>
      </c>
      <c r="F27" s="20" t="s">
        <v>64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127"/>
      <c r="Q27" s="127"/>
      <c r="R27" s="34" t="s">
        <v>144</v>
      </c>
      <c r="S27" s="34">
        <v>0</v>
      </c>
      <c r="T27" s="19">
        <f t="shared" si="0"/>
        <v>-100</v>
      </c>
      <c r="U27" s="35" t="s">
        <v>144</v>
      </c>
    </row>
    <row r="28" spans="2:21" ht="13.8">
      <c r="B28" s="31">
        <v>17</v>
      </c>
      <c r="C28" s="20" t="s">
        <v>117</v>
      </c>
      <c r="D28" s="21" t="s">
        <v>358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64</v>
      </c>
      <c r="O28" s="20" t="s">
        <v>218</v>
      </c>
      <c r="P28" s="127"/>
      <c r="Q28" s="127"/>
      <c r="R28" s="34" t="s">
        <v>145</v>
      </c>
      <c r="S28" s="34">
        <v>100</v>
      </c>
      <c r="T28" s="19">
        <f t="shared" si="0"/>
        <v>0</v>
      </c>
      <c r="U28" s="35" t="s">
        <v>659</v>
      </c>
    </row>
    <row r="29" spans="2:21" ht="13.8">
      <c r="B29" s="31">
        <v>18</v>
      </c>
      <c r="C29" s="20" t="s">
        <v>119</v>
      </c>
      <c r="D29" s="21" t="s">
        <v>359</v>
      </c>
      <c r="E29" s="20" t="s">
        <v>70</v>
      </c>
      <c r="F29" s="20" t="s">
        <v>64</v>
      </c>
      <c r="G29" s="20" t="s">
        <v>65</v>
      </c>
      <c r="H29" s="20" t="s">
        <v>65</v>
      </c>
      <c r="I29" s="20" t="s">
        <v>65</v>
      </c>
      <c r="J29" s="20" t="s">
        <v>65</v>
      </c>
      <c r="K29" s="20" t="s">
        <v>65</v>
      </c>
      <c r="L29" s="20" t="s">
        <v>219</v>
      </c>
      <c r="M29" s="20" t="s">
        <v>219</v>
      </c>
      <c r="N29" s="20" t="s">
        <v>219</v>
      </c>
      <c r="O29" s="20" t="s">
        <v>219</v>
      </c>
      <c r="P29" s="127"/>
      <c r="Q29" s="127"/>
      <c r="R29" s="34" t="s">
        <v>389</v>
      </c>
      <c r="S29" s="34">
        <v>7</v>
      </c>
      <c r="T29" s="19">
        <f t="shared" si="0"/>
        <v>-92.692307692307693</v>
      </c>
      <c r="U29" s="35" t="s">
        <v>660</v>
      </c>
    </row>
    <row r="30" spans="2:21" ht="13.8">
      <c r="B30" s="31">
        <v>19</v>
      </c>
      <c r="C30" s="20" t="s">
        <v>121</v>
      </c>
      <c r="D30" s="21" t="s">
        <v>360</v>
      </c>
      <c r="E30" s="20" t="s">
        <v>63</v>
      </c>
      <c r="F30" s="20" t="s">
        <v>64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219</v>
      </c>
      <c r="M30" s="20" t="s">
        <v>219</v>
      </c>
      <c r="N30" s="20" t="s">
        <v>219</v>
      </c>
      <c r="O30" s="20" t="s">
        <v>219</v>
      </c>
      <c r="P30" s="127"/>
      <c r="Q30" s="127"/>
      <c r="R30" s="34" t="s">
        <v>390</v>
      </c>
      <c r="S30" s="34">
        <v>2</v>
      </c>
      <c r="T30" s="19">
        <f t="shared" si="0"/>
        <v>-97.692307692307693</v>
      </c>
      <c r="U30" s="35" t="s">
        <v>595</v>
      </c>
    </row>
    <row r="31" spans="2:21" ht="13.8">
      <c r="B31" s="31">
        <v>20</v>
      </c>
      <c r="C31" s="20" t="s">
        <v>123</v>
      </c>
      <c r="D31" s="21" t="s">
        <v>361</v>
      </c>
      <c r="E31" s="20" t="s">
        <v>70</v>
      </c>
      <c r="F31" s="20" t="s">
        <v>64</v>
      </c>
      <c r="G31" s="20" t="s">
        <v>64</v>
      </c>
      <c r="H31" s="20" t="s">
        <v>65</v>
      </c>
      <c r="I31" s="20" t="s">
        <v>65</v>
      </c>
      <c r="J31" s="20" t="s">
        <v>65</v>
      </c>
      <c r="K31" s="20" t="s">
        <v>65</v>
      </c>
      <c r="L31" s="20" t="s">
        <v>65</v>
      </c>
      <c r="M31" s="20" t="s">
        <v>219</v>
      </c>
      <c r="N31" s="20" t="s">
        <v>219</v>
      </c>
      <c r="O31" s="20" t="s">
        <v>219</v>
      </c>
      <c r="P31" s="127"/>
      <c r="Q31" s="127"/>
      <c r="R31" s="34" t="s">
        <v>391</v>
      </c>
      <c r="S31" s="34">
        <v>12</v>
      </c>
      <c r="T31" s="19">
        <f t="shared" si="0"/>
        <v>-87.692307692307693</v>
      </c>
      <c r="U31" s="35" t="s">
        <v>661</v>
      </c>
    </row>
    <row r="32" spans="2:21" ht="13.8">
      <c r="B32" s="31">
        <v>21</v>
      </c>
      <c r="C32" s="20" t="s">
        <v>125</v>
      </c>
      <c r="D32" s="21" t="s">
        <v>362</v>
      </c>
      <c r="E32" s="20" t="s">
        <v>63</v>
      </c>
      <c r="F32" s="20" t="s">
        <v>64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219</v>
      </c>
      <c r="M32" s="20" t="s">
        <v>219</v>
      </c>
      <c r="N32" s="20" t="s">
        <v>219</v>
      </c>
      <c r="O32" s="20" t="s">
        <v>219</v>
      </c>
      <c r="P32" s="127"/>
      <c r="Q32" s="127"/>
      <c r="R32" s="34" t="s">
        <v>389</v>
      </c>
      <c r="S32" s="34">
        <v>7</v>
      </c>
      <c r="T32" s="19">
        <f t="shared" si="0"/>
        <v>-92.692307692307693</v>
      </c>
      <c r="U32" s="35" t="s">
        <v>335</v>
      </c>
    </row>
    <row r="33" spans="2:21" ht="13.8">
      <c r="B33" s="31">
        <v>22</v>
      </c>
      <c r="C33" s="20" t="s">
        <v>127</v>
      </c>
      <c r="D33" s="21" t="s">
        <v>363</v>
      </c>
      <c r="E33" s="20" t="s">
        <v>70</v>
      </c>
      <c r="F33" s="20" t="s">
        <v>64</v>
      </c>
      <c r="G33" s="20" t="s">
        <v>64</v>
      </c>
      <c r="H33" s="20" t="s">
        <v>64</v>
      </c>
      <c r="I33" s="20" t="s">
        <v>64</v>
      </c>
      <c r="J33" s="20" t="s">
        <v>64</v>
      </c>
      <c r="K33" s="20" t="s">
        <v>64</v>
      </c>
      <c r="L33" s="20" t="s">
        <v>64</v>
      </c>
      <c r="M33" s="20" t="s">
        <v>64</v>
      </c>
      <c r="N33" s="20" t="s">
        <v>64</v>
      </c>
      <c r="O33" s="20" t="s">
        <v>64</v>
      </c>
      <c r="P33" s="127"/>
      <c r="Q33" s="127"/>
      <c r="R33" s="34" t="s">
        <v>159</v>
      </c>
      <c r="S33" s="34">
        <v>96</v>
      </c>
      <c r="T33" s="19">
        <f t="shared" si="0"/>
        <v>-3.8461538461538396</v>
      </c>
      <c r="U33" s="35" t="s">
        <v>662</v>
      </c>
    </row>
    <row r="34" spans="2:21" ht="13.8">
      <c r="B34" s="31">
        <v>23</v>
      </c>
      <c r="C34" s="20" t="s">
        <v>129</v>
      </c>
      <c r="D34" s="21" t="s">
        <v>364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65</v>
      </c>
      <c r="L34" s="20" t="s">
        <v>65</v>
      </c>
      <c r="M34" s="20" t="s">
        <v>65</v>
      </c>
      <c r="N34" s="20" t="s">
        <v>65</v>
      </c>
      <c r="O34" s="20" t="s">
        <v>65</v>
      </c>
      <c r="P34" s="127"/>
      <c r="Q34" s="127"/>
      <c r="R34" s="34" t="s">
        <v>335</v>
      </c>
      <c r="S34" s="34">
        <v>21</v>
      </c>
      <c r="T34" s="19">
        <f t="shared" si="0"/>
        <v>-79.230769230769226</v>
      </c>
      <c r="U34" s="35" t="s">
        <v>663</v>
      </c>
    </row>
    <row r="35" spans="2:21" ht="13.8">
      <c r="B35" s="31">
        <v>24</v>
      </c>
      <c r="C35" s="20" t="s">
        <v>131</v>
      </c>
      <c r="D35" s="21" t="s">
        <v>365</v>
      </c>
      <c r="E35" s="20" t="s">
        <v>63</v>
      </c>
      <c r="F35" s="20" t="s">
        <v>64</v>
      </c>
      <c r="G35" s="20" t="s">
        <v>64</v>
      </c>
      <c r="H35" s="20" t="s">
        <v>64</v>
      </c>
      <c r="I35" s="20" t="s">
        <v>64</v>
      </c>
      <c r="J35" s="20" t="s">
        <v>64</v>
      </c>
      <c r="K35" s="20" t="s">
        <v>64</v>
      </c>
      <c r="L35" s="20" t="s">
        <v>65</v>
      </c>
      <c r="M35" s="20" t="s">
        <v>65</v>
      </c>
      <c r="N35" s="20" t="s">
        <v>65</v>
      </c>
      <c r="O35" s="20" t="s">
        <v>65</v>
      </c>
      <c r="P35" s="127"/>
      <c r="Q35" s="127"/>
      <c r="R35" s="34" t="s">
        <v>168</v>
      </c>
      <c r="S35" s="34">
        <v>57</v>
      </c>
      <c r="T35" s="19">
        <f t="shared" si="0"/>
        <v>-43.07692307692308</v>
      </c>
      <c r="U35" s="35" t="s">
        <v>664</v>
      </c>
    </row>
    <row r="36" spans="2:21" ht="13.8">
      <c r="B36" s="31">
        <v>25</v>
      </c>
      <c r="C36" s="20" t="s">
        <v>133</v>
      </c>
      <c r="D36" s="21" t="s">
        <v>366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64</v>
      </c>
      <c r="P36" s="127"/>
      <c r="Q36" s="127"/>
      <c r="R36" s="34" t="s">
        <v>392</v>
      </c>
      <c r="S36" s="34">
        <v>94</v>
      </c>
      <c r="T36" s="19">
        <f t="shared" si="0"/>
        <v>-5.7692307692307736</v>
      </c>
      <c r="U36" s="35" t="s">
        <v>665</v>
      </c>
    </row>
    <row r="37" spans="2:21" ht="13.8">
      <c r="B37" s="31">
        <v>26</v>
      </c>
      <c r="C37" s="20" t="s">
        <v>135</v>
      </c>
      <c r="D37" s="21" t="s">
        <v>367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20" t="s">
        <v>219</v>
      </c>
      <c r="N37" s="20" t="s">
        <v>219</v>
      </c>
      <c r="O37" s="20" t="s">
        <v>219</v>
      </c>
      <c r="P37" s="127"/>
      <c r="Q37" s="127"/>
      <c r="R37" s="34" t="s">
        <v>393</v>
      </c>
      <c r="S37" s="34">
        <v>13</v>
      </c>
      <c r="T37" s="19">
        <f t="shared" si="0"/>
        <v>-87.307692307692307</v>
      </c>
      <c r="U37" s="35" t="s">
        <v>666</v>
      </c>
    </row>
    <row r="38" spans="2:21" ht="13.8">
      <c r="B38" s="31">
        <v>27</v>
      </c>
      <c r="C38" s="20" t="s">
        <v>137</v>
      </c>
      <c r="D38" s="21" t="s">
        <v>368</v>
      </c>
      <c r="E38" s="20" t="s">
        <v>63</v>
      </c>
      <c r="F38" s="20" t="s">
        <v>64</v>
      </c>
      <c r="G38" s="20" t="s">
        <v>64</v>
      </c>
      <c r="H38" s="20" t="s">
        <v>65</v>
      </c>
      <c r="I38" s="20" t="s">
        <v>64</v>
      </c>
      <c r="J38" s="20" t="s">
        <v>64</v>
      </c>
      <c r="K38" s="20" t="s">
        <v>64</v>
      </c>
      <c r="L38" s="20" t="s">
        <v>64</v>
      </c>
      <c r="M38" s="20" t="s">
        <v>64</v>
      </c>
      <c r="N38" s="20" t="s">
        <v>64</v>
      </c>
      <c r="O38" s="20" t="s">
        <v>64</v>
      </c>
      <c r="P38" s="127"/>
      <c r="Q38" s="127"/>
      <c r="R38" s="34" t="s">
        <v>394</v>
      </c>
      <c r="S38" s="34">
        <v>80</v>
      </c>
      <c r="T38" s="19">
        <f t="shared" si="0"/>
        <v>-20.384615384615387</v>
      </c>
      <c r="U38" s="35" t="s">
        <v>667</v>
      </c>
    </row>
    <row r="39" spans="2:21" ht="13.8">
      <c r="B39" s="31">
        <v>28</v>
      </c>
      <c r="C39" s="20" t="s">
        <v>139</v>
      </c>
      <c r="D39" s="21" t="s">
        <v>369</v>
      </c>
      <c r="E39" s="20" t="s">
        <v>63</v>
      </c>
      <c r="F39" s="20" t="s">
        <v>64</v>
      </c>
      <c r="G39" s="20" t="s">
        <v>64</v>
      </c>
      <c r="H39" s="20" t="s">
        <v>64</v>
      </c>
      <c r="I39" s="20" t="s">
        <v>64</v>
      </c>
      <c r="J39" s="20" t="s">
        <v>64</v>
      </c>
      <c r="K39" s="20" t="s">
        <v>65</v>
      </c>
      <c r="L39" s="20" t="s">
        <v>65</v>
      </c>
      <c r="M39" s="20" t="s">
        <v>65</v>
      </c>
      <c r="N39" s="20" t="s">
        <v>65</v>
      </c>
      <c r="O39" s="20" t="s">
        <v>65</v>
      </c>
      <c r="P39" s="127"/>
      <c r="Q39" s="127"/>
      <c r="R39" s="34" t="s">
        <v>295</v>
      </c>
      <c r="S39" s="34">
        <v>17</v>
      </c>
      <c r="T39" s="19">
        <f t="shared" si="0"/>
        <v>-82.692307692307693</v>
      </c>
      <c r="U39" s="35" t="s">
        <v>668</v>
      </c>
    </row>
    <row r="40" spans="2:21" ht="13.8">
      <c r="B40" s="31">
        <v>29</v>
      </c>
      <c r="C40" s="20" t="s">
        <v>141</v>
      </c>
      <c r="D40" s="21" t="s">
        <v>370</v>
      </c>
      <c r="E40" s="20" t="s">
        <v>70</v>
      </c>
      <c r="F40" s="20" t="s">
        <v>64</v>
      </c>
      <c r="G40" s="20" t="s">
        <v>64</v>
      </c>
      <c r="H40" s="20" t="s">
        <v>64</v>
      </c>
      <c r="I40" s="20" t="s">
        <v>64</v>
      </c>
      <c r="J40" s="20" t="s">
        <v>64</v>
      </c>
      <c r="K40" s="20" t="s">
        <v>64</v>
      </c>
      <c r="L40" s="20" t="s">
        <v>64</v>
      </c>
      <c r="M40" s="20" t="s">
        <v>64</v>
      </c>
      <c r="N40" s="20" t="s">
        <v>64</v>
      </c>
      <c r="O40" s="20" t="s">
        <v>218</v>
      </c>
      <c r="P40" s="127"/>
      <c r="Q40" s="127"/>
      <c r="R40" s="34" t="s">
        <v>145</v>
      </c>
      <c r="S40" s="34">
        <v>100</v>
      </c>
      <c r="T40" s="19">
        <f t="shared" si="0"/>
        <v>0</v>
      </c>
      <c r="U40" s="35" t="s">
        <v>669</v>
      </c>
    </row>
    <row r="41" spans="2:21" ht="13.8">
      <c r="B41" s="31">
        <v>30</v>
      </c>
      <c r="C41" s="20" t="s">
        <v>371</v>
      </c>
      <c r="D41" s="21" t="s">
        <v>372</v>
      </c>
      <c r="E41" s="20" t="s">
        <v>70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20" t="s">
        <v>64</v>
      </c>
      <c r="N41" s="20" t="s">
        <v>65</v>
      </c>
      <c r="O41" s="20" t="s">
        <v>64</v>
      </c>
      <c r="P41" s="127"/>
      <c r="Q41" s="127"/>
      <c r="R41" s="34" t="s">
        <v>159</v>
      </c>
      <c r="S41" s="34">
        <v>96</v>
      </c>
      <c r="T41" s="19">
        <f t="shared" si="0"/>
        <v>-3.8461538461538396</v>
      </c>
      <c r="U41" s="35" t="s">
        <v>670</v>
      </c>
    </row>
    <row r="42" spans="2:21" ht="13.8">
      <c r="B42" s="31">
        <v>31</v>
      </c>
      <c r="C42" s="20" t="s">
        <v>373</v>
      </c>
      <c r="D42" s="21" t="s">
        <v>374</v>
      </c>
      <c r="E42" s="20" t="s">
        <v>63</v>
      </c>
      <c r="F42" s="20" t="s">
        <v>64</v>
      </c>
      <c r="G42" s="20" t="s">
        <v>64</v>
      </c>
      <c r="H42" s="20" t="s">
        <v>64</v>
      </c>
      <c r="I42" s="20" t="s">
        <v>64</v>
      </c>
      <c r="J42" s="20" t="s">
        <v>64</v>
      </c>
      <c r="K42" s="20" t="s">
        <v>64</v>
      </c>
      <c r="L42" s="20" t="s">
        <v>64</v>
      </c>
      <c r="M42" s="20" t="s">
        <v>64</v>
      </c>
      <c r="N42" s="20" t="s">
        <v>64</v>
      </c>
      <c r="O42" s="20" t="s">
        <v>218</v>
      </c>
      <c r="P42" s="127"/>
      <c r="Q42" s="127"/>
      <c r="R42" s="34" t="s">
        <v>145</v>
      </c>
      <c r="S42" s="34">
        <v>100</v>
      </c>
      <c r="T42" s="19">
        <f t="shared" si="0"/>
        <v>0</v>
      </c>
      <c r="U42" s="35" t="s">
        <v>659</v>
      </c>
    </row>
    <row r="43" spans="2:21" ht="13.8">
      <c r="B43" s="31">
        <v>32</v>
      </c>
      <c r="C43" s="20" t="s">
        <v>375</v>
      </c>
      <c r="D43" s="21" t="s">
        <v>376</v>
      </c>
      <c r="E43" s="20" t="s">
        <v>63</v>
      </c>
      <c r="F43" s="20" t="s">
        <v>64</v>
      </c>
      <c r="G43" s="20" t="s">
        <v>65</v>
      </c>
      <c r="H43" s="20" t="s">
        <v>65</v>
      </c>
      <c r="I43" s="20" t="s">
        <v>65</v>
      </c>
      <c r="J43" s="20" t="s">
        <v>65</v>
      </c>
      <c r="K43" s="20" t="s">
        <v>65</v>
      </c>
      <c r="L43" s="20" t="s">
        <v>219</v>
      </c>
      <c r="M43" s="20" t="s">
        <v>219</v>
      </c>
      <c r="N43" s="20" t="s">
        <v>219</v>
      </c>
      <c r="O43" s="20" t="s">
        <v>219</v>
      </c>
      <c r="P43" s="127"/>
      <c r="Q43" s="127"/>
      <c r="R43" s="34" t="s">
        <v>150</v>
      </c>
      <c r="S43" s="34">
        <v>8</v>
      </c>
      <c r="T43" s="19">
        <f t="shared" si="0"/>
        <v>-92.307692307692307</v>
      </c>
      <c r="U43" s="35" t="s">
        <v>671</v>
      </c>
    </row>
    <row r="44" spans="2:21" ht="13.8">
      <c r="B44" s="31">
        <v>33</v>
      </c>
      <c r="C44" s="20" t="s">
        <v>377</v>
      </c>
      <c r="D44" s="21" t="s">
        <v>378</v>
      </c>
      <c r="E44" s="20" t="s">
        <v>63</v>
      </c>
      <c r="F44" s="20" t="s">
        <v>64</v>
      </c>
      <c r="G44" s="20" t="s">
        <v>64</v>
      </c>
      <c r="H44" s="20" t="s">
        <v>65</v>
      </c>
      <c r="I44" s="20" t="s">
        <v>65</v>
      </c>
      <c r="J44" s="20" t="s">
        <v>65</v>
      </c>
      <c r="K44" s="20" t="s">
        <v>65</v>
      </c>
      <c r="L44" s="20" t="s">
        <v>65</v>
      </c>
      <c r="M44" s="20" t="s">
        <v>219</v>
      </c>
      <c r="N44" s="20" t="s">
        <v>219</v>
      </c>
      <c r="O44" s="20" t="s">
        <v>219</v>
      </c>
      <c r="P44" s="127"/>
      <c r="Q44" s="127"/>
      <c r="R44" s="34" t="s">
        <v>150</v>
      </c>
      <c r="S44" s="34">
        <v>8</v>
      </c>
      <c r="T44" s="19">
        <f t="shared" si="0"/>
        <v>-92.307692307692307</v>
      </c>
      <c r="U44" s="35" t="s">
        <v>672</v>
      </c>
    </row>
    <row r="45" spans="2:21" ht="13.8">
      <c r="B45" s="31">
        <v>34</v>
      </c>
      <c r="C45" s="20" t="s">
        <v>379</v>
      </c>
      <c r="D45" s="21" t="s">
        <v>380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64</v>
      </c>
      <c r="J45" s="20" t="s">
        <v>64</v>
      </c>
      <c r="K45" s="20" t="s">
        <v>64</v>
      </c>
      <c r="L45" s="20" t="s">
        <v>64</v>
      </c>
      <c r="M45" s="20" t="s">
        <v>64</v>
      </c>
      <c r="N45" s="20" t="s">
        <v>64</v>
      </c>
      <c r="O45" s="20" t="s">
        <v>64</v>
      </c>
      <c r="P45" s="127"/>
      <c r="Q45" s="127"/>
      <c r="R45" s="34" t="s">
        <v>395</v>
      </c>
      <c r="S45" s="34">
        <v>89</v>
      </c>
      <c r="T45" s="19">
        <f t="shared" si="0"/>
        <v>-11.15384615384616</v>
      </c>
      <c r="U45" s="35" t="s">
        <v>673</v>
      </c>
    </row>
    <row r="46" spans="2:21" ht="13.8">
      <c r="B46" s="31">
        <v>35</v>
      </c>
      <c r="C46" s="20" t="s">
        <v>381</v>
      </c>
      <c r="D46" s="21" t="s">
        <v>382</v>
      </c>
      <c r="E46" s="20" t="s">
        <v>63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218</v>
      </c>
      <c r="O46" s="20" t="s">
        <v>218</v>
      </c>
      <c r="P46" s="127"/>
      <c r="Q46" s="127"/>
      <c r="R46" s="34" t="s">
        <v>145</v>
      </c>
      <c r="S46" s="34">
        <v>100</v>
      </c>
      <c r="T46" s="19">
        <f t="shared" si="0"/>
        <v>0</v>
      </c>
      <c r="U46" s="35" t="s">
        <v>674</v>
      </c>
    </row>
    <row r="47" spans="2:21" ht="13.8">
      <c r="B47" s="31">
        <v>36</v>
      </c>
      <c r="C47" s="20" t="s">
        <v>383</v>
      </c>
      <c r="D47" s="21" t="s">
        <v>384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20" t="s">
        <v>64</v>
      </c>
      <c r="N47" s="20" t="s">
        <v>64</v>
      </c>
      <c r="O47" s="20" t="s">
        <v>218</v>
      </c>
      <c r="P47" s="127"/>
      <c r="Q47" s="127"/>
      <c r="R47" s="34" t="s">
        <v>145</v>
      </c>
      <c r="S47" s="34">
        <v>100</v>
      </c>
      <c r="T47" s="19">
        <f t="shared" si="0"/>
        <v>0</v>
      </c>
      <c r="U47" s="35" t="s">
        <v>675</v>
      </c>
    </row>
    <row r="48" spans="2:21" ht="13.8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127"/>
      <c r="Q48" s="127"/>
      <c r="R48" s="34"/>
      <c r="S48" s="34"/>
      <c r="T48" s="19" t="str">
        <f t="shared" si="0"/>
        <v/>
      </c>
      <c r="U48" s="35"/>
    </row>
    <row r="49" spans="2:21" ht="13.8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127"/>
      <c r="Q49" s="127"/>
      <c r="R49" s="34"/>
      <c r="S49" s="34"/>
      <c r="T49" s="19" t="str">
        <f t="shared" si="0"/>
        <v/>
      </c>
      <c r="U49" s="35"/>
    </row>
    <row r="50" spans="2:21" ht="13.8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27"/>
      <c r="Q50" s="127"/>
      <c r="R50" s="34"/>
      <c r="S50" s="34"/>
      <c r="T50" s="19" t="str">
        <f t="shared" si="0"/>
        <v/>
      </c>
      <c r="U50" s="35"/>
    </row>
    <row r="51" spans="2:21" ht="14.4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28"/>
      <c r="Q51" s="128"/>
      <c r="R51" s="38"/>
      <c r="S51" s="38"/>
      <c r="T51" s="42" t="str">
        <f t="shared" si="0"/>
        <v/>
      </c>
      <c r="U51" s="43"/>
    </row>
    <row r="52" spans="2:21" ht="14.4" thickBot="1">
      <c r="B52" s="3"/>
      <c r="C52" s="11"/>
      <c r="D52" s="104" t="s">
        <v>35</v>
      </c>
      <c r="E52" s="105"/>
      <c r="F52" s="60" t="str">
        <f t="shared" ref="F52:Q52" si="1">F11</f>
        <v>AD19</v>
      </c>
      <c r="G52" s="47" t="str">
        <f t="shared" si="1"/>
        <v>EJ20</v>
      </c>
      <c r="H52" s="47" t="str">
        <f t="shared" si="1"/>
        <v>AD20</v>
      </c>
      <c r="I52" s="47" t="str">
        <f t="shared" si="1"/>
        <v>EJ21</v>
      </c>
      <c r="J52" s="47" t="str">
        <f t="shared" si="1"/>
        <v>AD21</v>
      </c>
      <c r="K52" s="47" t="str">
        <f t="shared" si="1"/>
        <v>EJ22</v>
      </c>
      <c r="L52" s="47" t="str">
        <f t="shared" si="1"/>
        <v>AD22</v>
      </c>
      <c r="M52" s="47" t="str">
        <f t="shared" si="1"/>
        <v>EJ23</v>
      </c>
      <c r="N52" s="47" t="str">
        <f t="shared" si="1"/>
        <v>AD23</v>
      </c>
      <c r="O52" s="47" t="str">
        <f t="shared" si="1"/>
        <v>EJ24</v>
      </c>
      <c r="P52" s="47" t="str">
        <f t="shared" si="1"/>
        <v>AD24</v>
      </c>
      <c r="Q52" s="48" t="str">
        <f t="shared" si="1"/>
        <v>EJ25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33</v>
      </c>
      <c r="G53" s="6">
        <f t="shared" si="2"/>
        <v>26</v>
      </c>
      <c r="H53" s="6">
        <f t="shared" si="2"/>
        <v>22</v>
      </c>
      <c r="I53" s="6">
        <f t="shared" si="2"/>
        <v>22</v>
      </c>
      <c r="J53" s="6">
        <f t="shared" si="2"/>
        <v>21</v>
      </c>
      <c r="K53" s="6">
        <f t="shared" si="2"/>
        <v>19</v>
      </c>
      <c r="L53" s="6">
        <f t="shared" si="2"/>
        <v>18</v>
      </c>
      <c r="M53" s="6">
        <f t="shared" si="2"/>
        <v>17</v>
      </c>
      <c r="N53" s="6">
        <f t="shared" si="2"/>
        <v>14</v>
      </c>
      <c r="O53" s="6">
        <f t="shared" si="2"/>
        <v>7</v>
      </c>
      <c r="P53" s="6">
        <f t="shared" si="2"/>
        <v>0</v>
      </c>
      <c r="Q53" s="9">
        <f t="shared" si="2"/>
        <v>0</v>
      </c>
      <c r="R53" s="59">
        <f>O53*100/O$57</f>
        <v>19.444444444444443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3</v>
      </c>
      <c r="G54" s="5">
        <f t="shared" si="3"/>
        <v>10</v>
      </c>
      <c r="H54" s="5">
        <f t="shared" si="3"/>
        <v>14</v>
      </c>
      <c r="I54" s="5">
        <f t="shared" si="3"/>
        <v>14</v>
      </c>
      <c r="J54" s="5">
        <f t="shared" si="3"/>
        <v>15</v>
      </c>
      <c r="K54" s="5">
        <f t="shared" si="3"/>
        <v>14</v>
      </c>
      <c r="L54" s="5">
        <f t="shared" si="3"/>
        <v>9</v>
      </c>
      <c r="M54" s="5">
        <f t="shared" si="3"/>
        <v>6</v>
      </c>
      <c r="N54" s="5">
        <f t="shared" si="3"/>
        <v>6</v>
      </c>
      <c r="O54" s="5">
        <f t="shared" si="3"/>
        <v>4</v>
      </c>
      <c r="P54" s="5">
        <f t="shared" si="3"/>
        <v>0</v>
      </c>
      <c r="Q54" s="10">
        <f t="shared" si="3"/>
        <v>0</v>
      </c>
      <c r="R54" s="59">
        <f t="shared" ref="R54:R56" si="4">O54*100/O$57</f>
        <v>11.111111111111111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5">COUNTIF(F12:F51,"DES")</f>
        <v>0</v>
      </c>
      <c r="G55" s="5">
        <f t="shared" si="5"/>
        <v>0</v>
      </c>
      <c r="H55" s="5">
        <f t="shared" si="5"/>
        <v>0</v>
      </c>
      <c r="I55" s="5">
        <f t="shared" si="5"/>
        <v>0</v>
      </c>
      <c r="J55" s="5">
        <f t="shared" si="5"/>
        <v>0</v>
      </c>
      <c r="K55" s="5">
        <f t="shared" si="5"/>
        <v>3</v>
      </c>
      <c r="L55" s="5">
        <f t="shared" si="5"/>
        <v>9</v>
      </c>
      <c r="M55" s="5">
        <f t="shared" si="5"/>
        <v>13</v>
      </c>
      <c r="N55" s="5">
        <f t="shared" si="5"/>
        <v>14</v>
      </c>
      <c r="O55" s="5">
        <f t="shared" si="5"/>
        <v>15</v>
      </c>
      <c r="P55" s="5">
        <f t="shared" si="5"/>
        <v>0</v>
      </c>
      <c r="Q55" s="10">
        <f t="shared" si="5"/>
        <v>0</v>
      </c>
      <c r="R55" s="59">
        <f t="shared" si="4"/>
        <v>41.666666666666664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6">COUNTIF(F12:F51,"EGR")</f>
        <v>0</v>
      </c>
      <c r="G56" s="5">
        <f t="shared" si="6"/>
        <v>0</v>
      </c>
      <c r="H56" s="5">
        <f t="shared" si="6"/>
        <v>0</v>
      </c>
      <c r="I56" s="5">
        <f t="shared" si="6"/>
        <v>0</v>
      </c>
      <c r="J56" s="5">
        <f t="shared" si="6"/>
        <v>0</v>
      </c>
      <c r="K56" s="5">
        <f t="shared" si="6"/>
        <v>0</v>
      </c>
      <c r="L56" s="5">
        <f t="shared" si="6"/>
        <v>0</v>
      </c>
      <c r="M56" s="5">
        <f t="shared" si="6"/>
        <v>0</v>
      </c>
      <c r="N56" s="5">
        <f t="shared" si="6"/>
        <v>2</v>
      </c>
      <c r="O56" s="5">
        <f t="shared" si="6"/>
        <v>10</v>
      </c>
      <c r="P56" s="5">
        <f t="shared" si="6"/>
        <v>0</v>
      </c>
      <c r="Q56" s="10">
        <f t="shared" si="6"/>
        <v>0</v>
      </c>
      <c r="R56" s="59">
        <f t="shared" si="4"/>
        <v>27.777777777777779</v>
      </c>
      <c r="S56" s="88" t="s">
        <v>44</v>
      </c>
      <c r="T56" s="88"/>
      <c r="U56" s="89"/>
    </row>
    <row r="57" spans="2:21" ht="15.75" customHeight="1" thickBot="1">
      <c r="B57" s="3"/>
      <c r="D57" s="116" t="s">
        <v>45</v>
      </c>
      <c r="E57" s="117"/>
      <c r="F57" s="62">
        <f>SUM(F53:F56)</f>
        <v>36</v>
      </c>
      <c r="G57" s="63">
        <f t="shared" ref="G57:Q57" si="7">SUM(G53:G56)</f>
        <v>36</v>
      </c>
      <c r="H57" s="63">
        <f t="shared" si="7"/>
        <v>36</v>
      </c>
      <c r="I57" s="63">
        <f t="shared" si="7"/>
        <v>36</v>
      </c>
      <c r="J57" s="63">
        <f t="shared" si="7"/>
        <v>36</v>
      </c>
      <c r="K57" s="63">
        <f t="shared" si="7"/>
        <v>36</v>
      </c>
      <c r="L57" s="63">
        <f t="shared" si="7"/>
        <v>36</v>
      </c>
      <c r="M57" s="63">
        <f t="shared" si="7"/>
        <v>36</v>
      </c>
      <c r="N57" s="63">
        <f t="shared" si="7"/>
        <v>36</v>
      </c>
      <c r="O57" s="63">
        <f t="shared" si="7"/>
        <v>36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118" t="s">
        <v>46</v>
      </c>
      <c r="T57" s="118"/>
      <c r="U57" s="119"/>
    </row>
    <row r="58" spans="2:21" ht="15.75" customHeight="1" thickBo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>
        <f>COUNTIF(T12:T51,"&lt;0")-(((R54+R55)*F57)/100)</f>
        <v>7.0000000000000036</v>
      </c>
      <c r="R58" s="37">
        <f>Q58*100/F57</f>
        <v>19.444444444444454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68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A1:Q1"/>
    <mergeCell ref="B2:D2"/>
    <mergeCell ref="E2:N2"/>
    <mergeCell ref="O2:U3"/>
    <mergeCell ref="B3:D3"/>
    <mergeCell ref="E3:N3"/>
    <mergeCell ref="B4:D4"/>
    <mergeCell ref="E4:N4"/>
    <mergeCell ref="O4:U4"/>
    <mergeCell ref="B5:D5"/>
    <mergeCell ref="E5:N5"/>
    <mergeCell ref="O5:U5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</mergeCells>
  <conditionalFormatting sqref="F9:Q9 F12:Q51">
    <cfRule type="cellIs" dxfId="18" priority="2" operator="equal">
      <formula>"No"</formula>
    </cfRule>
    <cfRule type="cellIs" dxfId="17" priority="4" operator="equal">
      <formula>"DES"</formula>
    </cfRule>
  </conditionalFormatting>
  <conditionalFormatting sqref="F9:Q9 F12:Q51">
    <cfRule type="cellIs" dxfId="16" priority="3" operator="equal">
      <formula>"EGR"</formula>
    </cfRule>
  </conditionalFormatting>
  <conditionalFormatting sqref="T12:T51">
    <cfRule type="cellIs" dxfId="15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26" zoomScaleNormal="80" zoomScaleSheetLayoutView="80" workbookViewId="0">
      <selection activeCell="E6" sqref="E6:N6"/>
    </sheetView>
  </sheetViews>
  <sheetFormatPr baseColWidth="10" defaultColWidth="4.6640625" defaultRowHeight="14.25" customHeight="1"/>
  <cols>
    <col min="1" max="1" width="7.44140625" style="1" customWidth="1"/>
    <col min="2" max="2" width="4.44140625" style="67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67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 thickBo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211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 thickBot="1">
      <c r="B6" s="90" t="s">
        <v>6</v>
      </c>
      <c r="C6" s="91"/>
      <c r="D6" s="91"/>
      <c r="E6" s="92" t="s">
        <v>60</v>
      </c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 thickBo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 thickBo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196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211</v>
      </c>
      <c r="G11" s="27" t="s">
        <v>212</v>
      </c>
      <c r="H11" s="27" t="s">
        <v>213</v>
      </c>
      <c r="I11" s="27" t="s">
        <v>214</v>
      </c>
      <c r="J11" s="27" t="s">
        <v>215</v>
      </c>
      <c r="K11" s="27" t="s">
        <v>216</v>
      </c>
      <c r="L11" s="27" t="s">
        <v>60</v>
      </c>
      <c r="M11" s="27" t="s">
        <v>217</v>
      </c>
      <c r="N11" s="27" t="s">
        <v>385</v>
      </c>
      <c r="O11" s="27" t="s">
        <v>468</v>
      </c>
      <c r="P11" s="27" t="s">
        <v>469</v>
      </c>
      <c r="Q11" s="27" t="s">
        <v>470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 t="s">
        <v>396</v>
      </c>
      <c r="D12" s="21" t="s">
        <v>397</v>
      </c>
      <c r="E12" s="20" t="s">
        <v>63</v>
      </c>
      <c r="F12" s="20" t="s">
        <v>64</v>
      </c>
      <c r="G12" s="20" t="s">
        <v>65</v>
      </c>
      <c r="H12" s="20" t="s">
        <v>65</v>
      </c>
      <c r="I12" s="20" t="s">
        <v>65</v>
      </c>
      <c r="J12" s="20" t="s">
        <v>65</v>
      </c>
      <c r="K12" s="20" t="s">
        <v>65</v>
      </c>
      <c r="L12" s="20" t="s">
        <v>219</v>
      </c>
      <c r="M12" s="127"/>
      <c r="N12" s="127"/>
      <c r="O12" s="127"/>
      <c r="P12" s="127"/>
      <c r="Q12" s="127"/>
      <c r="R12" s="34" t="s">
        <v>144</v>
      </c>
      <c r="S12" s="34">
        <v>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-100</v>
      </c>
      <c r="U12" s="35" t="s">
        <v>144</v>
      </c>
    </row>
    <row r="13" spans="1:21" ht="13.8">
      <c r="B13" s="31">
        <v>2</v>
      </c>
      <c r="C13" s="20" t="s">
        <v>398</v>
      </c>
      <c r="D13" s="21" t="s">
        <v>399</v>
      </c>
      <c r="E13" s="20" t="s">
        <v>70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127"/>
      <c r="N13" s="127"/>
      <c r="O13" s="127"/>
      <c r="P13" s="127"/>
      <c r="Q13" s="127"/>
      <c r="R13" s="34" t="s">
        <v>471</v>
      </c>
      <c r="S13" s="34">
        <v>56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-26.020408163265301</v>
      </c>
      <c r="U13" s="35" t="s">
        <v>614</v>
      </c>
    </row>
    <row r="14" spans="1:21" ht="13.8">
      <c r="B14" s="31">
        <v>3</v>
      </c>
      <c r="C14" s="20" t="s">
        <v>400</v>
      </c>
      <c r="D14" s="21" t="s">
        <v>401</v>
      </c>
      <c r="E14" s="20" t="s">
        <v>70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127"/>
      <c r="N14" s="127"/>
      <c r="O14" s="127"/>
      <c r="P14" s="127"/>
      <c r="Q14" s="127"/>
      <c r="R14" s="34" t="s">
        <v>472</v>
      </c>
      <c r="S14" s="34">
        <v>46</v>
      </c>
      <c r="T14" s="19">
        <f t="shared" si="0"/>
        <v>-39.285714285714285</v>
      </c>
      <c r="U14" s="35" t="s">
        <v>615</v>
      </c>
    </row>
    <row r="15" spans="1:21" ht="13.8">
      <c r="B15" s="31">
        <v>4</v>
      </c>
      <c r="C15" s="20" t="s">
        <v>402</v>
      </c>
      <c r="D15" s="21" t="s">
        <v>403</v>
      </c>
      <c r="E15" s="20" t="s">
        <v>70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127"/>
      <c r="N15" s="127"/>
      <c r="O15" s="127"/>
      <c r="P15" s="127"/>
      <c r="Q15" s="127"/>
      <c r="R15" s="34" t="s">
        <v>473</v>
      </c>
      <c r="S15" s="34">
        <v>71</v>
      </c>
      <c r="T15" s="19">
        <f t="shared" si="0"/>
        <v>-5.6122448979591866</v>
      </c>
      <c r="U15" s="35" t="s">
        <v>616</v>
      </c>
    </row>
    <row r="16" spans="1:21" ht="13.8">
      <c r="B16" s="31">
        <v>5</v>
      </c>
      <c r="C16" s="20" t="s">
        <v>404</v>
      </c>
      <c r="D16" s="21" t="s">
        <v>405</v>
      </c>
      <c r="E16" s="20" t="s">
        <v>63</v>
      </c>
      <c r="F16" s="20" t="s">
        <v>64</v>
      </c>
      <c r="G16" s="20" t="s">
        <v>64</v>
      </c>
      <c r="H16" s="20" t="s">
        <v>64</v>
      </c>
      <c r="I16" s="20" t="s">
        <v>65</v>
      </c>
      <c r="J16" s="20" t="s">
        <v>65</v>
      </c>
      <c r="K16" s="20" t="s">
        <v>65</v>
      </c>
      <c r="L16" s="20" t="s">
        <v>65</v>
      </c>
      <c r="M16" s="127"/>
      <c r="N16" s="127"/>
      <c r="O16" s="127"/>
      <c r="P16" s="127"/>
      <c r="Q16" s="127"/>
      <c r="R16" s="34" t="s">
        <v>474</v>
      </c>
      <c r="S16" s="34">
        <v>17</v>
      </c>
      <c r="T16" s="19">
        <f t="shared" si="0"/>
        <v>-78.061224489795919</v>
      </c>
      <c r="U16" s="35" t="s">
        <v>617</v>
      </c>
    </row>
    <row r="17" spans="2:21" ht="13.8">
      <c r="B17" s="31">
        <v>6</v>
      </c>
      <c r="C17" s="20" t="s">
        <v>406</v>
      </c>
      <c r="D17" s="21" t="s">
        <v>407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127"/>
      <c r="N17" s="127"/>
      <c r="O17" s="127"/>
      <c r="P17" s="127"/>
      <c r="Q17" s="127"/>
      <c r="R17" s="34" t="s">
        <v>475</v>
      </c>
      <c r="S17" s="34">
        <v>83</v>
      </c>
      <c r="T17" s="19">
        <f t="shared" si="0"/>
        <v>9.6938775510204067</v>
      </c>
      <c r="U17" s="35" t="s">
        <v>618</v>
      </c>
    </row>
    <row r="18" spans="2:21" ht="13.8">
      <c r="B18" s="31">
        <v>7</v>
      </c>
      <c r="C18" s="20" t="s">
        <v>408</v>
      </c>
      <c r="D18" s="21" t="s">
        <v>409</v>
      </c>
      <c r="E18" s="20" t="s">
        <v>70</v>
      </c>
      <c r="F18" s="20" t="s">
        <v>64</v>
      </c>
      <c r="G18" s="20" t="s">
        <v>64</v>
      </c>
      <c r="H18" s="20" t="s">
        <v>64</v>
      </c>
      <c r="I18" s="20" t="s">
        <v>65</v>
      </c>
      <c r="J18" s="20" t="s">
        <v>65</v>
      </c>
      <c r="K18" s="20" t="s">
        <v>65</v>
      </c>
      <c r="L18" s="20" t="s">
        <v>65</v>
      </c>
      <c r="M18" s="127"/>
      <c r="N18" s="127"/>
      <c r="O18" s="127"/>
      <c r="P18" s="127"/>
      <c r="Q18" s="127"/>
      <c r="R18" s="34" t="s">
        <v>476</v>
      </c>
      <c r="S18" s="34">
        <v>14</v>
      </c>
      <c r="T18" s="19">
        <f t="shared" si="0"/>
        <v>-81.122448979591837</v>
      </c>
      <c r="U18" s="35" t="s">
        <v>619</v>
      </c>
    </row>
    <row r="19" spans="2:21" ht="13.8">
      <c r="B19" s="31">
        <v>8</v>
      </c>
      <c r="C19" s="20" t="s">
        <v>410</v>
      </c>
      <c r="D19" s="21" t="s">
        <v>411</v>
      </c>
      <c r="E19" s="20" t="s">
        <v>70</v>
      </c>
      <c r="F19" s="20" t="s">
        <v>64</v>
      </c>
      <c r="G19" s="20" t="s">
        <v>64</v>
      </c>
      <c r="H19" s="20" t="s">
        <v>64</v>
      </c>
      <c r="I19" s="20" t="s">
        <v>65</v>
      </c>
      <c r="J19" s="20" t="s">
        <v>65</v>
      </c>
      <c r="K19" s="20" t="s">
        <v>65</v>
      </c>
      <c r="L19" s="20" t="s">
        <v>65</v>
      </c>
      <c r="M19" s="127"/>
      <c r="N19" s="127"/>
      <c r="O19" s="127"/>
      <c r="P19" s="127"/>
      <c r="Q19" s="127"/>
      <c r="R19" s="34" t="s">
        <v>169</v>
      </c>
      <c r="S19" s="34">
        <v>9</v>
      </c>
      <c r="T19" s="19">
        <f t="shared" si="0"/>
        <v>-87.755102040816325</v>
      </c>
      <c r="U19" s="35" t="s">
        <v>620</v>
      </c>
    </row>
    <row r="20" spans="2:21" ht="13.8">
      <c r="B20" s="31">
        <v>9</v>
      </c>
      <c r="C20" s="20" t="s">
        <v>412</v>
      </c>
      <c r="D20" s="21" t="s">
        <v>413</v>
      </c>
      <c r="E20" s="20" t="s">
        <v>70</v>
      </c>
      <c r="F20" s="20" t="s">
        <v>64</v>
      </c>
      <c r="G20" s="20" t="s">
        <v>64</v>
      </c>
      <c r="H20" s="20" t="s">
        <v>64</v>
      </c>
      <c r="I20" s="20" t="s">
        <v>64</v>
      </c>
      <c r="J20" s="20" t="s">
        <v>65</v>
      </c>
      <c r="K20" s="20" t="s">
        <v>65</v>
      </c>
      <c r="L20" s="20" t="s">
        <v>65</v>
      </c>
      <c r="M20" s="127"/>
      <c r="N20" s="127"/>
      <c r="O20" s="127"/>
      <c r="P20" s="127"/>
      <c r="Q20" s="127"/>
      <c r="R20" s="34" t="s">
        <v>477</v>
      </c>
      <c r="S20" s="34">
        <v>20</v>
      </c>
      <c r="T20" s="19">
        <f t="shared" si="0"/>
        <v>-72.959183673469383</v>
      </c>
      <c r="U20" s="35" t="s">
        <v>621</v>
      </c>
    </row>
    <row r="21" spans="2:21" ht="13.8">
      <c r="B21" s="31">
        <v>10</v>
      </c>
      <c r="C21" s="20" t="s">
        <v>414</v>
      </c>
      <c r="D21" s="21" t="s">
        <v>415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65</v>
      </c>
      <c r="J21" s="20" t="s">
        <v>64</v>
      </c>
      <c r="K21" s="20" t="s">
        <v>65</v>
      </c>
      <c r="L21" s="20" t="s">
        <v>65</v>
      </c>
      <c r="M21" s="127"/>
      <c r="N21" s="127"/>
      <c r="O21" s="127"/>
      <c r="P21" s="127"/>
      <c r="Q21" s="127"/>
      <c r="R21" s="34" t="s">
        <v>477</v>
      </c>
      <c r="S21" s="34">
        <v>20</v>
      </c>
      <c r="T21" s="19">
        <f t="shared" si="0"/>
        <v>-72.959183673469383</v>
      </c>
      <c r="U21" s="35" t="s">
        <v>622</v>
      </c>
    </row>
    <row r="22" spans="2:21" ht="13.8">
      <c r="B22" s="31">
        <v>11</v>
      </c>
      <c r="C22" s="20" t="s">
        <v>416</v>
      </c>
      <c r="D22" s="21" t="s">
        <v>417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127"/>
      <c r="N22" s="127"/>
      <c r="O22" s="127"/>
      <c r="P22" s="127"/>
      <c r="Q22" s="127"/>
      <c r="R22" s="34" t="s">
        <v>478</v>
      </c>
      <c r="S22" s="34">
        <v>74</v>
      </c>
      <c r="T22" s="19">
        <f t="shared" si="0"/>
        <v>-1.5306122448979522</v>
      </c>
      <c r="U22" s="35" t="s">
        <v>623</v>
      </c>
    </row>
    <row r="23" spans="2:21" ht="13.8">
      <c r="B23" s="31">
        <v>12</v>
      </c>
      <c r="C23" s="20" t="s">
        <v>418</v>
      </c>
      <c r="D23" s="21" t="s">
        <v>419</v>
      </c>
      <c r="E23" s="20" t="s">
        <v>63</v>
      </c>
      <c r="F23" s="20" t="s">
        <v>64</v>
      </c>
      <c r="G23" s="20" t="s">
        <v>64</v>
      </c>
      <c r="H23" s="20" t="s">
        <v>64</v>
      </c>
      <c r="I23" s="20" t="s">
        <v>64</v>
      </c>
      <c r="J23" s="20" t="s">
        <v>64</v>
      </c>
      <c r="K23" s="20" t="s">
        <v>64</v>
      </c>
      <c r="L23" s="20" t="s">
        <v>64</v>
      </c>
      <c r="M23" s="127"/>
      <c r="N23" s="127"/>
      <c r="O23" s="127"/>
      <c r="P23" s="127"/>
      <c r="Q23" s="127"/>
      <c r="R23" s="34" t="s">
        <v>479</v>
      </c>
      <c r="S23" s="34">
        <v>68</v>
      </c>
      <c r="T23" s="19">
        <f t="shared" si="0"/>
        <v>-10.204081632653057</v>
      </c>
      <c r="U23" s="35" t="s">
        <v>624</v>
      </c>
    </row>
    <row r="24" spans="2:21" ht="13.8">
      <c r="B24" s="31">
        <v>13</v>
      </c>
      <c r="C24" s="20" t="s">
        <v>420</v>
      </c>
      <c r="D24" s="21" t="s">
        <v>421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127"/>
      <c r="N24" s="127"/>
      <c r="O24" s="127"/>
      <c r="P24" s="127"/>
      <c r="Q24" s="127"/>
      <c r="R24" s="34" t="s">
        <v>480</v>
      </c>
      <c r="S24" s="34">
        <v>62</v>
      </c>
      <c r="T24" s="19">
        <f t="shared" si="0"/>
        <v>-18.367346938775512</v>
      </c>
      <c r="U24" s="35" t="s">
        <v>625</v>
      </c>
    </row>
    <row r="25" spans="2:21" ht="13.8">
      <c r="B25" s="31">
        <v>14</v>
      </c>
      <c r="C25" s="20" t="s">
        <v>422</v>
      </c>
      <c r="D25" s="21" t="s">
        <v>423</v>
      </c>
      <c r="E25" s="20" t="s">
        <v>63</v>
      </c>
      <c r="F25" s="20" t="s">
        <v>64</v>
      </c>
      <c r="G25" s="20" t="s">
        <v>64</v>
      </c>
      <c r="H25" s="20" t="s">
        <v>64</v>
      </c>
      <c r="I25" s="20" t="s">
        <v>65</v>
      </c>
      <c r="J25" s="20" t="s">
        <v>65</v>
      </c>
      <c r="K25" s="20" t="s">
        <v>65</v>
      </c>
      <c r="L25" s="20" t="s">
        <v>65</v>
      </c>
      <c r="M25" s="127"/>
      <c r="N25" s="127"/>
      <c r="O25" s="127"/>
      <c r="P25" s="127"/>
      <c r="Q25" s="127"/>
      <c r="R25" s="34" t="s">
        <v>302</v>
      </c>
      <c r="S25" s="34">
        <v>13</v>
      </c>
      <c r="T25" s="19">
        <f t="shared" si="0"/>
        <v>-82.65306122448979</v>
      </c>
      <c r="U25" s="35" t="s">
        <v>626</v>
      </c>
    </row>
    <row r="26" spans="2:21" ht="13.8">
      <c r="B26" s="31">
        <v>15</v>
      </c>
      <c r="C26" s="20" t="s">
        <v>424</v>
      </c>
      <c r="D26" s="21" t="s">
        <v>425</v>
      </c>
      <c r="E26" s="20" t="s">
        <v>63</v>
      </c>
      <c r="F26" s="20" t="s">
        <v>64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65</v>
      </c>
      <c r="L26" s="20" t="s">
        <v>219</v>
      </c>
      <c r="M26" s="127"/>
      <c r="N26" s="127"/>
      <c r="O26" s="127"/>
      <c r="P26" s="127"/>
      <c r="Q26" s="127"/>
      <c r="R26" s="34" t="s">
        <v>481</v>
      </c>
      <c r="S26" s="34">
        <v>3</v>
      </c>
      <c r="T26" s="19">
        <f t="shared" si="0"/>
        <v>-95.91836734693878</v>
      </c>
      <c r="U26" s="35" t="s">
        <v>627</v>
      </c>
    </row>
    <row r="27" spans="2:21" ht="13.8">
      <c r="B27" s="31">
        <v>16</v>
      </c>
      <c r="C27" s="20" t="s">
        <v>426</v>
      </c>
      <c r="D27" s="21" t="s">
        <v>427</v>
      </c>
      <c r="E27" s="20" t="s">
        <v>70</v>
      </c>
      <c r="F27" s="20" t="s">
        <v>64</v>
      </c>
      <c r="G27" s="20" t="s">
        <v>64</v>
      </c>
      <c r="H27" s="20" t="s">
        <v>64</v>
      </c>
      <c r="I27" s="20" t="s">
        <v>64</v>
      </c>
      <c r="J27" s="20" t="s">
        <v>64</v>
      </c>
      <c r="K27" s="20" t="s">
        <v>64</v>
      </c>
      <c r="L27" s="20" t="s">
        <v>64</v>
      </c>
      <c r="M27" s="127"/>
      <c r="N27" s="127"/>
      <c r="O27" s="127"/>
      <c r="P27" s="127"/>
      <c r="Q27" s="127"/>
      <c r="R27" s="34" t="s">
        <v>482</v>
      </c>
      <c r="S27" s="34">
        <v>73</v>
      </c>
      <c r="T27" s="19">
        <f t="shared" si="0"/>
        <v>-3.0612244897959187</v>
      </c>
      <c r="U27" s="35" t="s">
        <v>628</v>
      </c>
    </row>
    <row r="28" spans="2:21" ht="13.8">
      <c r="B28" s="31">
        <v>17</v>
      </c>
      <c r="C28" s="20" t="s">
        <v>428</v>
      </c>
      <c r="D28" s="21" t="s">
        <v>429</v>
      </c>
      <c r="E28" s="20" t="s">
        <v>63</v>
      </c>
      <c r="F28" s="20" t="s">
        <v>64</v>
      </c>
      <c r="G28" s="20" t="s">
        <v>65</v>
      </c>
      <c r="H28" s="20" t="s">
        <v>65</v>
      </c>
      <c r="I28" s="20" t="s">
        <v>65</v>
      </c>
      <c r="J28" s="20" t="s">
        <v>65</v>
      </c>
      <c r="K28" s="20" t="s">
        <v>65</v>
      </c>
      <c r="L28" s="20" t="s">
        <v>219</v>
      </c>
      <c r="M28" s="127"/>
      <c r="N28" s="127"/>
      <c r="O28" s="127"/>
      <c r="P28" s="127"/>
      <c r="Q28" s="127"/>
      <c r="R28" s="34" t="s">
        <v>483</v>
      </c>
      <c r="S28" s="34">
        <v>2</v>
      </c>
      <c r="T28" s="19">
        <f t="shared" si="0"/>
        <v>-97.959183673469383</v>
      </c>
      <c r="U28" s="35" t="s">
        <v>629</v>
      </c>
    </row>
    <row r="29" spans="2:21" ht="13.8">
      <c r="B29" s="31">
        <v>18</v>
      </c>
      <c r="C29" s="20" t="s">
        <v>430</v>
      </c>
      <c r="D29" s="21" t="s">
        <v>431</v>
      </c>
      <c r="E29" s="20" t="s">
        <v>63</v>
      </c>
      <c r="F29" s="20" t="s">
        <v>64</v>
      </c>
      <c r="G29" s="20" t="s">
        <v>64</v>
      </c>
      <c r="H29" s="20" t="s">
        <v>64</v>
      </c>
      <c r="I29" s="20" t="s">
        <v>64</v>
      </c>
      <c r="J29" s="20" t="s">
        <v>64</v>
      </c>
      <c r="K29" s="20" t="s">
        <v>64</v>
      </c>
      <c r="L29" s="20" t="s">
        <v>64</v>
      </c>
      <c r="M29" s="127"/>
      <c r="N29" s="127"/>
      <c r="O29" s="127"/>
      <c r="P29" s="127"/>
      <c r="Q29" s="127"/>
      <c r="R29" s="34" t="s">
        <v>305</v>
      </c>
      <c r="S29" s="34">
        <v>66</v>
      </c>
      <c r="T29" s="19">
        <f t="shared" si="0"/>
        <v>-12.755102040816325</v>
      </c>
      <c r="U29" s="35" t="s">
        <v>630</v>
      </c>
    </row>
    <row r="30" spans="2:21" ht="13.8">
      <c r="B30" s="31">
        <v>19</v>
      </c>
      <c r="C30" s="20" t="s">
        <v>432</v>
      </c>
      <c r="D30" s="21" t="s">
        <v>433</v>
      </c>
      <c r="E30" s="20" t="s">
        <v>63</v>
      </c>
      <c r="F30" s="20" t="s">
        <v>64</v>
      </c>
      <c r="G30" s="20" t="s">
        <v>64</v>
      </c>
      <c r="H30" s="20" t="s">
        <v>64</v>
      </c>
      <c r="I30" s="20" t="s">
        <v>65</v>
      </c>
      <c r="J30" s="20" t="s">
        <v>65</v>
      </c>
      <c r="K30" s="20" t="s">
        <v>65</v>
      </c>
      <c r="L30" s="20" t="s">
        <v>65</v>
      </c>
      <c r="M30" s="127"/>
      <c r="N30" s="127"/>
      <c r="O30" s="127"/>
      <c r="P30" s="127"/>
      <c r="Q30" s="127"/>
      <c r="R30" s="34" t="s">
        <v>169</v>
      </c>
      <c r="S30" s="34">
        <v>9</v>
      </c>
      <c r="T30" s="19">
        <f t="shared" si="0"/>
        <v>-87.755102040816325</v>
      </c>
      <c r="U30" s="35" t="s">
        <v>631</v>
      </c>
    </row>
    <row r="31" spans="2:21" ht="13.8">
      <c r="B31" s="31">
        <v>20</v>
      </c>
      <c r="C31" s="20" t="s">
        <v>434</v>
      </c>
      <c r="D31" s="21" t="s">
        <v>435</v>
      </c>
      <c r="E31" s="20" t="s">
        <v>70</v>
      </c>
      <c r="F31" s="20" t="s">
        <v>65</v>
      </c>
      <c r="G31" s="20" t="s">
        <v>65</v>
      </c>
      <c r="H31" s="20" t="s">
        <v>65</v>
      </c>
      <c r="I31" s="20" t="s">
        <v>65</v>
      </c>
      <c r="J31" s="20" t="s">
        <v>65</v>
      </c>
      <c r="K31" s="20" t="s">
        <v>219</v>
      </c>
      <c r="L31" s="20" t="s">
        <v>219</v>
      </c>
      <c r="M31" s="127"/>
      <c r="N31" s="127"/>
      <c r="O31" s="127"/>
      <c r="P31" s="127"/>
      <c r="Q31" s="127"/>
      <c r="R31" s="34" t="s">
        <v>484</v>
      </c>
      <c r="S31" s="34">
        <v>12</v>
      </c>
      <c r="T31" s="19">
        <f t="shared" si="0"/>
        <v>-84.693877551020407</v>
      </c>
      <c r="U31" s="35" t="s">
        <v>632</v>
      </c>
    </row>
    <row r="32" spans="2:21" ht="13.8">
      <c r="B32" s="31">
        <v>21</v>
      </c>
      <c r="C32" s="20" t="s">
        <v>436</v>
      </c>
      <c r="D32" s="21" t="s">
        <v>437</v>
      </c>
      <c r="E32" s="20" t="s">
        <v>63</v>
      </c>
      <c r="F32" s="20" t="s">
        <v>64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219</v>
      </c>
      <c r="M32" s="127"/>
      <c r="N32" s="127"/>
      <c r="O32" s="127"/>
      <c r="P32" s="127"/>
      <c r="Q32" s="127"/>
      <c r="R32" s="34" t="s">
        <v>155</v>
      </c>
      <c r="S32" s="34">
        <v>5</v>
      </c>
      <c r="T32" s="19">
        <f t="shared" si="0"/>
        <v>-92.857142857142861</v>
      </c>
      <c r="U32" s="35" t="s">
        <v>633</v>
      </c>
    </row>
    <row r="33" spans="2:21" ht="13.8">
      <c r="B33" s="31">
        <v>22</v>
      </c>
      <c r="C33" s="20" t="s">
        <v>438</v>
      </c>
      <c r="D33" s="21" t="s">
        <v>439</v>
      </c>
      <c r="E33" s="20" t="s">
        <v>63</v>
      </c>
      <c r="F33" s="20" t="s">
        <v>64</v>
      </c>
      <c r="G33" s="20" t="s">
        <v>65</v>
      </c>
      <c r="H33" s="20" t="s">
        <v>64</v>
      </c>
      <c r="I33" s="20" t="s">
        <v>65</v>
      </c>
      <c r="J33" s="20" t="s">
        <v>65</v>
      </c>
      <c r="K33" s="20" t="s">
        <v>65</v>
      </c>
      <c r="L33" s="20" t="s">
        <v>65</v>
      </c>
      <c r="M33" s="127"/>
      <c r="N33" s="127"/>
      <c r="O33" s="127"/>
      <c r="P33" s="127"/>
      <c r="Q33" s="127"/>
      <c r="R33" s="34" t="s">
        <v>165</v>
      </c>
      <c r="S33" s="34">
        <v>7</v>
      </c>
      <c r="T33" s="19">
        <f t="shared" si="0"/>
        <v>-91.326530612244895</v>
      </c>
      <c r="U33" s="35" t="s">
        <v>634</v>
      </c>
    </row>
    <row r="34" spans="2:21" ht="13.8">
      <c r="B34" s="31">
        <v>23</v>
      </c>
      <c r="C34" s="20" t="s">
        <v>440</v>
      </c>
      <c r="D34" s="21" t="s">
        <v>441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127"/>
      <c r="N34" s="127"/>
      <c r="O34" s="127"/>
      <c r="P34" s="127"/>
      <c r="Q34" s="127"/>
      <c r="R34" s="34" t="s">
        <v>166</v>
      </c>
      <c r="S34" s="34">
        <v>68</v>
      </c>
      <c r="T34" s="19">
        <f t="shared" si="0"/>
        <v>-9.6938775510204067</v>
      </c>
      <c r="U34" s="35" t="s">
        <v>635</v>
      </c>
    </row>
    <row r="35" spans="2:21" ht="13.8">
      <c r="B35" s="31">
        <v>24</v>
      </c>
      <c r="C35" s="20" t="s">
        <v>442</v>
      </c>
      <c r="D35" s="21" t="s">
        <v>443</v>
      </c>
      <c r="E35" s="20" t="s">
        <v>63</v>
      </c>
      <c r="F35" s="20" t="s">
        <v>64</v>
      </c>
      <c r="G35" s="20" t="s">
        <v>64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127"/>
      <c r="N35" s="127"/>
      <c r="O35" s="127"/>
      <c r="P35" s="127"/>
      <c r="Q35" s="127"/>
      <c r="R35" s="34" t="s">
        <v>485</v>
      </c>
      <c r="S35" s="34">
        <v>16</v>
      </c>
      <c r="T35" s="19">
        <f t="shared" si="0"/>
        <v>-79.08163265306122</v>
      </c>
      <c r="U35" s="35" t="s">
        <v>636</v>
      </c>
    </row>
    <row r="36" spans="2:21" ht="13.8">
      <c r="B36" s="31">
        <v>25</v>
      </c>
      <c r="C36" s="20" t="s">
        <v>444</v>
      </c>
      <c r="D36" s="21" t="s">
        <v>445</v>
      </c>
      <c r="E36" s="20" t="s">
        <v>63</v>
      </c>
      <c r="F36" s="20" t="s">
        <v>65</v>
      </c>
      <c r="G36" s="20" t="s">
        <v>65</v>
      </c>
      <c r="H36" s="20" t="s">
        <v>65</v>
      </c>
      <c r="I36" s="20" t="s">
        <v>65</v>
      </c>
      <c r="J36" s="20" t="s">
        <v>65</v>
      </c>
      <c r="K36" s="20" t="s">
        <v>219</v>
      </c>
      <c r="L36" s="20" t="s">
        <v>219</v>
      </c>
      <c r="M36" s="127"/>
      <c r="N36" s="127"/>
      <c r="O36" s="127"/>
      <c r="P36" s="127"/>
      <c r="Q36" s="127"/>
      <c r="R36" s="34" t="s">
        <v>390</v>
      </c>
      <c r="S36" s="34">
        <v>2</v>
      </c>
      <c r="T36" s="19">
        <f t="shared" si="0"/>
        <v>-96.938775510204081</v>
      </c>
      <c r="U36" s="35" t="s">
        <v>595</v>
      </c>
    </row>
    <row r="37" spans="2:21" ht="13.8">
      <c r="B37" s="31">
        <v>26</v>
      </c>
      <c r="C37" s="20" t="s">
        <v>446</v>
      </c>
      <c r="D37" s="21" t="s">
        <v>447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127"/>
      <c r="N37" s="127"/>
      <c r="O37" s="127"/>
      <c r="P37" s="127"/>
      <c r="Q37" s="127"/>
      <c r="R37" s="34" t="s">
        <v>486</v>
      </c>
      <c r="S37" s="34">
        <v>2</v>
      </c>
      <c r="T37" s="19">
        <f t="shared" si="0"/>
        <v>-97.448979591836732</v>
      </c>
      <c r="U37" s="35" t="s">
        <v>637</v>
      </c>
    </row>
    <row r="38" spans="2:21" ht="13.8">
      <c r="B38" s="31">
        <v>27</v>
      </c>
      <c r="C38" s="20" t="s">
        <v>448</v>
      </c>
      <c r="D38" s="21" t="s">
        <v>449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64</v>
      </c>
      <c r="J38" s="20" t="s">
        <v>64</v>
      </c>
      <c r="K38" s="20" t="s">
        <v>64</v>
      </c>
      <c r="L38" s="20" t="s">
        <v>64</v>
      </c>
      <c r="M38" s="127"/>
      <c r="N38" s="127"/>
      <c r="O38" s="127"/>
      <c r="P38" s="127"/>
      <c r="Q38" s="127"/>
      <c r="R38" s="34" t="s">
        <v>487</v>
      </c>
      <c r="S38" s="34">
        <v>59</v>
      </c>
      <c r="T38" s="19">
        <f t="shared" si="0"/>
        <v>-21.938775510204081</v>
      </c>
      <c r="U38" s="35" t="s">
        <v>638</v>
      </c>
    </row>
    <row r="39" spans="2:21" ht="13.8">
      <c r="B39" s="31">
        <v>28</v>
      </c>
      <c r="C39" s="20" t="s">
        <v>450</v>
      </c>
      <c r="D39" s="21" t="s">
        <v>451</v>
      </c>
      <c r="E39" s="20" t="s">
        <v>63</v>
      </c>
      <c r="F39" s="20" t="s">
        <v>64</v>
      </c>
      <c r="G39" s="20" t="s">
        <v>65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219</v>
      </c>
      <c r="M39" s="127"/>
      <c r="N39" s="127"/>
      <c r="O39" s="127"/>
      <c r="P39" s="127"/>
      <c r="Q39" s="127"/>
      <c r="R39" s="34" t="s">
        <v>484</v>
      </c>
      <c r="S39" s="34">
        <v>12</v>
      </c>
      <c r="T39" s="19">
        <f t="shared" si="0"/>
        <v>-84.693877551020407</v>
      </c>
      <c r="U39" s="35" t="s">
        <v>639</v>
      </c>
    </row>
    <row r="40" spans="2:21" ht="13.8">
      <c r="B40" s="31">
        <v>29</v>
      </c>
      <c r="C40" s="20" t="s">
        <v>452</v>
      </c>
      <c r="D40" s="21" t="s">
        <v>453</v>
      </c>
      <c r="E40" s="20" t="s">
        <v>70</v>
      </c>
      <c r="F40" s="20" t="s">
        <v>64</v>
      </c>
      <c r="G40" s="20" t="s">
        <v>64</v>
      </c>
      <c r="H40" s="20" t="s">
        <v>65</v>
      </c>
      <c r="I40" s="20" t="s">
        <v>65</v>
      </c>
      <c r="J40" s="20" t="s">
        <v>65</v>
      </c>
      <c r="K40" s="20" t="s">
        <v>65</v>
      </c>
      <c r="L40" s="20" t="s">
        <v>65</v>
      </c>
      <c r="M40" s="127"/>
      <c r="N40" s="127"/>
      <c r="O40" s="127"/>
      <c r="P40" s="127"/>
      <c r="Q40" s="127"/>
      <c r="R40" s="34" t="s">
        <v>388</v>
      </c>
      <c r="S40" s="34">
        <v>19</v>
      </c>
      <c r="T40" s="19">
        <f t="shared" si="0"/>
        <v>-75</v>
      </c>
      <c r="U40" s="35" t="s">
        <v>640</v>
      </c>
    </row>
    <row r="41" spans="2:21" ht="13.8">
      <c r="B41" s="31">
        <v>30</v>
      </c>
      <c r="C41" s="20" t="s">
        <v>454</v>
      </c>
      <c r="D41" s="21" t="s">
        <v>455</v>
      </c>
      <c r="E41" s="20" t="s">
        <v>63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127"/>
      <c r="N41" s="127"/>
      <c r="O41" s="127"/>
      <c r="P41" s="127"/>
      <c r="Q41" s="127"/>
      <c r="R41" s="34" t="s">
        <v>394</v>
      </c>
      <c r="S41" s="34">
        <v>80</v>
      </c>
      <c r="T41" s="19">
        <f t="shared" si="0"/>
        <v>5.6122448979591866</v>
      </c>
      <c r="U41" s="35" t="s">
        <v>641</v>
      </c>
    </row>
    <row r="42" spans="2:21" ht="13.8">
      <c r="B42" s="31">
        <v>31</v>
      </c>
      <c r="C42" s="20" t="s">
        <v>456</v>
      </c>
      <c r="D42" s="21" t="s">
        <v>457</v>
      </c>
      <c r="E42" s="20" t="s">
        <v>63</v>
      </c>
      <c r="F42" s="20" t="s">
        <v>64</v>
      </c>
      <c r="G42" s="20" t="s">
        <v>65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219</v>
      </c>
      <c r="M42" s="127"/>
      <c r="N42" s="127"/>
      <c r="O42" s="127"/>
      <c r="P42" s="127"/>
      <c r="Q42" s="127"/>
      <c r="R42" s="34" t="s">
        <v>169</v>
      </c>
      <c r="S42" s="34">
        <v>9</v>
      </c>
      <c r="T42" s="19">
        <f t="shared" si="0"/>
        <v>-87.755102040816325</v>
      </c>
      <c r="U42" s="35" t="s">
        <v>642</v>
      </c>
    </row>
    <row r="43" spans="2:21" ht="13.8">
      <c r="B43" s="31">
        <v>32</v>
      </c>
      <c r="C43" s="20" t="s">
        <v>458</v>
      </c>
      <c r="D43" s="21" t="s">
        <v>459</v>
      </c>
      <c r="E43" s="20" t="s">
        <v>63</v>
      </c>
      <c r="F43" s="20" t="s">
        <v>64</v>
      </c>
      <c r="G43" s="20" t="s">
        <v>64</v>
      </c>
      <c r="H43" s="20" t="s">
        <v>64</v>
      </c>
      <c r="I43" s="20" t="s">
        <v>64</v>
      </c>
      <c r="J43" s="20" t="s">
        <v>64</v>
      </c>
      <c r="K43" s="20" t="s">
        <v>64</v>
      </c>
      <c r="L43" s="20" t="s">
        <v>64</v>
      </c>
      <c r="M43" s="127"/>
      <c r="N43" s="127"/>
      <c r="O43" s="127"/>
      <c r="P43" s="127"/>
      <c r="Q43" s="127"/>
      <c r="R43" s="34" t="s">
        <v>488</v>
      </c>
      <c r="S43" s="34">
        <v>87</v>
      </c>
      <c r="T43" s="19">
        <f t="shared" si="0"/>
        <v>15.816326530612244</v>
      </c>
      <c r="U43" s="35" t="s">
        <v>643</v>
      </c>
    </row>
    <row r="44" spans="2:21" ht="13.8">
      <c r="B44" s="31">
        <v>33</v>
      </c>
      <c r="C44" s="20" t="s">
        <v>460</v>
      </c>
      <c r="D44" s="21" t="s">
        <v>461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64</v>
      </c>
      <c r="M44" s="127"/>
      <c r="N44" s="127"/>
      <c r="O44" s="127"/>
      <c r="P44" s="127"/>
      <c r="Q44" s="127"/>
      <c r="R44" s="34" t="s">
        <v>489</v>
      </c>
      <c r="S44" s="34">
        <v>75</v>
      </c>
      <c r="T44" s="19">
        <f t="shared" si="0"/>
        <v>0</v>
      </c>
      <c r="U44" s="35" t="s">
        <v>644</v>
      </c>
    </row>
    <row r="45" spans="2:21" ht="13.8">
      <c r="B45" s="31">
        <v>34</v>
      </c>
      <c r="C45" s="20" t="s">
        <v>462</v>
      </c>
      <c r="D45" s="21" t="s">
        <v>463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65</v>
      </c>
      <c r="J45" s="20" t="s">
        <v>65</v>
      </c>
      <c r="K45" s="20" t="s">
        <v>65</v>
      </c>
      <c r="L45" s="20" t="s">
        <v>65</v>
      </c>
      <c r="M45" s="127"/>
      <c r="N45" s="127"/>
      <c r="O45" s="127"/>
      <c r="P45" s="127"/>
      <c r="Q45" s="127"/>
      <c r="R45" s="34" t="s">
        <v>299</v>
      </c>
      <c r="S45" s="34">
        <v>17</v>
      </c>
      <c r="T45" s="19">
        <f t="shared" si="0"/>
        <v>-77.551020408163268</v>
      </c>
      <c r="U45" s="35" t="s">
        <v>645</v>
      </c>
    </row>
    <row r="46" spans="2:21" ht="13.8">
      <c r="B46" s="31">
        <v>35</v>
      </c>
      <c r="C46" s="20" t="s">
        <v>464</v>
      </c>
      <c r="D46" s="21" t="s">
        <v>465</v>
      </c>
      <c r="E46" s="20" t="s">
        <v>70</v>
      </c>
      <c r="F46" s="20" t="s">
        <v>64</v>
      </c>
      <c r="G46" s="20" t="s">
        <v>64</v>
      </c>
      <c r="H46" s="20" t="s">
        <v>65</v>
      </c>
      <c r="I46" s="20" t="s">
        <v>65</v>
      </c>
      <c r="J46" s="20" t="s">
        <v>65</v>
      </c>
      <c r="K46" s="20" t="s">
        <v>65</v>
      </c>
      <c r="L46" s="20" t="s">
        <v>65</v>
      </c>
      <c r="M46" s="127"/>
      <c r="N46" s="127"/>
      <c r="O46" s="127"/>
      <c r="P46" s="127"/>
      <c r="Q46" s="127"/>
      <c r="R46" s="34" t="s">
        <v>486</v>
      </c>
      <c r="S46" s="34">
        <v>2</v>
      </c>
      <c r="T46" s="19">
        <f t="shared" si="0"/>
        <v>-97.448979591836732</v>
      </c>
      <c r="U46" s="35" t="s">
        <v>646</v>
      </c>
    </row>
    <row r="47" spans="2:21" ht="13.8">
      <c r="B47" s="31">
        <v>36</v>
      </c>
      <c r="C47" s="20" t="s">
        <v>466</v>
      </c>
      <c r="D47" s="21" t="s">
        <v>467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127"/>
      <c r="N47" s="127"/>
      <c r="O47" s="127"/>
      <c r="P47" s="127"/>
      <c r="Q47" s="127"/>
      <c r="R47" s="34" t="s">
        <v>395</v>
      </c>
      <c r="S47" s="34">
        <v>89</v>
      </c>
      <c r="T47" s="19">
        <f t="shared" si="0"/>
        <v>17.857142857142861</v>
      </c>
      <c r="U47" s="35" t="s">
        <v>647</v>
      </c>
    </row>
    <row r="48" spans="2:21" ht="13.8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127"/>
      <c r="N48" s="127"/>
      <c r="O48" s="127"/>
      <c r="P48" s="127"/>
      <c r="Q48" s="127"/>
      <c r="R48" s="34"/>
      <c r="S48" s="34"/>
      <c r="T48" s="19"/>
      <c r="U48" s="35"/>
    </row>
    <row r="49" spans="2:21" ht="13.8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127"/>
      <c r="N49" s="127"/>
      <c r="O49" s="127"/>
      <c r="P49" s="127"/>
      <c r="Q49" s="127"/>
      <c r="R49" s="34"/>
      <c r="S49" s="34"/>
      <c r="T49" s="19" t="str">
        <f t="shared" si="0"/>
        <v/>
      </c>
      <c r="U49" s="35"/>
    </row>
    <row r="50" spans="2:21" ht="13.8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127"/>
      <c r="N50" s="127"/>
      <c r="O50" s="127"/>
      <c r="P50" s="127"/>
      <c r="Q50" s="127"/>
      <c r="R50" s="34"/>
      <c r="S50" s="34"/>
      <c r="T50" s="19" t="str">
        <f t="shared" si="0"/>
        <v/>
      </c>
      <c r="U50" s="35"/>
    </row>
    <row r="51" spans="2:21" ht="14.4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127"/>
      <c r="N51" s="127"/>
      <c r="O51" s="127"/>
      <c r="P51" s="127"/>
      <c r="Q51" s="127"/>
      <c r="R51" s="38"/>
      <c r="S51" s="38"/>
      <c r="T51" s="42" t="str">
        <f t="shared" si="0"/>
        <v/>
      </c>
      <c r="U51" s="43"/>
    </row>
    <row r="52" spans="2:21" ht="14.4" thickBot="1">
      <c r="B52" s="3"/>
      <c r="C52" s="11"/>
      <c r="D52" s="104" t="s">
        <v>35</v>
      </c>
      <c r="E52" s="105"/>
      <c r="F52" s="60" t="str">
        <f t="shared" ref="F52:Q52" si="1">F11</f>
        <v>EJ21</v>
      </c>
      <c r="G52" s="47" t="str">
        <f t="shared" si="1"/>
        <v>AD21</v>
      </c>
      <c r="H52" s="47" t="str">
        <f t="shared" si="1"/>
        <v>EJ22</v>
      </c>
      <c r="I52" s="47" t="str">
        <f t="shared" si="1"/>
        <v>AD22</v>
      </c>
      <c r="J52" s="47" t="str">
        <f t="shared" si="1"/>
        <v>EJ23</v>
      </c>
      <c r="K52" s="47" t="str">
        <f t="shared" si="1"/>
        <v>AD23</v>
      </c>
      <c r="L52" s="47" t="str">
        <f t="shared" si="1"/>
        <v>EJ24</v>
      </c>
      <c r="M52" s="47" t="str">
        <f t="shared" si="1"/>
        <v>AD24</v>
      </c>
      <c r="N52" s="47" t="str">
        <f t="shared" si="1"/>
        <v>EJ25</v>
      </c>
      <c r="O52" s="47" t="str">
        <f t="shared" si="1"/>
        <v>AD25</v>
      </c>
      <c r="P52" s="47" t="str">
        <f t="shared" si="1"/>
        <v>EJ26</v>
      </c>
      <c r="Q52" s="48" t="str">
        <f t="shared" si="1"/>
        <v>AD26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34</v>
      </c>
      <c r="G53" s="6">
        <f t="shared" si="2"/>
        <v>27</v>
      </c>
      <c r="H53" s="6">
        <f t="shared" si="2"/>
        <v>24</v>
      </c>
      <c r="I53" s="6">
        <f t="shared" si="2"/>
        <v>16</v>
      </c>
      <c r="J53" s="6">
        <f t="shared" si="2"/>
        <v>16</v>
      </c>
      <c r="K53" s="6">
        <f t="shared" si="2"/>
        <v>15</v>
      </c>
      <c r="L53" s="6">
        <f t="shared" si="2"/>
        <v>15</v>
      </c>
      <c r="M53" s="6">
        <f t="shared" si="2"/>
        <v>0</v>
      </c>
      <c r="N53" s="6">
        <f t="shared" si="2"/>
        <v>0</v>
      </c>
      <c r="O53" s="6">
        <f t="shared" si="2"/>
        <v>0</v>
      </c>
      <c r="P53" s="6">
        <f t="shared" si="2"/>
        <v>0</v>
      </c>
      <c r="Q53" s="9">
        <f t="shared" si="2"/>
        <v>0</v>
      </c>
      <c r="R53" s="59">
        <f>L53*100/L$57</f>
        <v>41.666666666666664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2</v>
      </c>
      <c r="G54" s="5">
        <f t="shared" si="3"/>
        <v>9</v>
      </c>
      <c r="H54" s="5">
        <f t="shared" si="3"/>
        <v>12</v>
      </c>
      <c r="I54" s="5">
        <f t="shared" si="3"/>
        <v>20</v>
      </c>
      <c r="J54" s="5">
        <f t="shared" si="3"/>
        <v>20</v>
      </c>
      <c r="K54" s="5">
        <f t="shared" si="3"/>
        <v>19</v>
      </c>
      <c r="L54" s="5">
        <f t="shared" si="3"/>
        <v>13</v>
      </c>
      <c r="M54" s="5">
        <f t="shared" si="3"/>
        <v>0</v>
      </c>
      <c r="N54" s="5">
        <f t="shared" si="3"/>
        <v>0</v>
      </c>
      <c r="O54" s="5">
        <f t="shared" si="3"/>
        <v>0</v>
      </c>
      <c r="P54" s="5">
        <f t="shared" si="3"/>
        <v>0</v>
      </c>
      <c r="Q54" s="10">
        <f t="shared" si="3"/>
        <v>0</v>
      </c>
      <c r="R54" s="59">
        <f t="shared" ref="R54:R56" si="4">L54*100/L$57</f>
        <v>36.111111111111114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5">COUNTIF(F12:F51,"DES")</f>
        <v>0</v>
      </c>
      <c r="G55" s="5">
        <f t="shared" si="5"/>
        <v>0</v>
      </c>
      <c r="H55" s="5">
        <f t="shared" si="5"/>
        <v>0</v>
      </c>
      <c r="I55" s="5">
        <f t="shared" si="5"/>
        <v>0</v>
      </c>
      <c r="J55" s="5">
        <f t="shared" si="5"/>
        <v>0</v>
      </c>
      <c r="K55" s="5">
        <f t="shared" si="5"/>
        <v>2</v>
      </c>
      <c r="L55" s="5">
        <f t="shared" si="5"/>
        <v>8</v>
      </c>
      <c r="M55" s="5">
        <f t="shared" si="5"/>
        <v>0</v>
      </c>
      <c r="N55" s="5">
        <f t="shared" si="5"/>
        <v>0</v>
      </c>
      <c r="O55" s="5">
        <f t="shared" si="5"/>
        <v>0</v>
      </c>
      <c r="P55" s="5">
        <f t="shared" si="5"/>
        <v>0</v>
      </c>
      <c r="Q55" s="10">
        <f t="shared" si="5"/>
        <v>0</v>
      </c>
      <c r="R55" s="59">
        <f t="shared" si="4"/>
        <v>22.222222222222221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6">COUNTIF(F12:F51,"EGR")</f>
        <v>0</v>
      </c>
      <c r="G56" s="5">
        <f t="shared" si="6"/>
        <v>0</v>
      </c>
      <c r="H56" s="5">
        <f t="shared" si="6"/>
        <v>0</v>
      </c>
      <c r="I56" s="5">
        <f t="shared" si="6"/>
        <v>0</v>
      </c>
      <c r="J56" s="5">
        <f t="shared" si="6"/>
        <v>0</v>
      </c>
      <c r="K56" s="5">
        <f t="shared" si="6"/>
        <v>0</v>
      </c>
      <c r="L56" s="5">
        <f t="shared" si="6"/>
        <v>0</v>
      </c>
      <c r="M56" s="5">
        <f t="shared" si="6"/>
        <v>0</v>
      </c>
      <c r="N56" s="5">
        <f t="shared" si="6"/>
        <v>0</v>
      </c>
      <c r="O56" s="5">
        <f t="shared" si="6"/>
        <v>0</v>
      </c>
      <c r="P56" s="5">
        <f t="shared" si="6"/>
        <v>0</v>
      </c>
      <c r="Q56" s="10">
        <f t="shared" si="6"/>
        <v>0</v>
      </c>
      <c r="R56" s="59">
        <f t="shared" si="4"/>
        <v>0</v>
      </c>
      <c r="S56" s="88" t="s">
        <v>44</v>
      </c>
      <c r="T56" s="88"/>
      <c r="U56" s="89"/>
    </row>
    <row r="57" spans="2:21" ht="15.75" customHeight="1" thickBot="1">
      <c r="B57" s="3"/>
      <c r="D57" s="116" t="s">
        <v>45</v>
      </c>
      <c r="E57" s="117"/>
      <c r="F57" s="62">
        <f>SUM(F53:F56)</f>
        <v>36</v>
      </c>
      <c r="G57" s="63">
        <f t="shared" ref="G57:Q57" si="7">SUM(G53:G56)</f>
        <v>36</v>
      </c>
      <c r="H57" s="63">
        <f t="shared" si="7"/>
        <v>36</v>
      </c>
      <c r="I57" s="63">
        <f t="shared" si="7"/>
        <v>36</v>
      </c>
      <c r="J57" s="63">
        <f t="shared" si="7"/>
        <v>36</v>
      </c>
      <c r="K57" s="63">
        <f t="shared" si="7"/>
        <v>36</v>
      </c>
      <c r="L57" s="63">
        <f t="shared" si="7"/>
        <v>36</v>
      </c>
      <c r="M57" s="63">
        <f t="shared" si="7"/>
        <v>0</v>
      </c>
      <c r="N57" s="63">
        <f t="shared" si="7"/>
        <v>0</v>
      </c>
      <c r="O57" s="63">
        <f t="shared" si="7"/>
        <v>0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118" t="s">
        <v>46</v>
      </c>
      <c r="T57" s="118"/>
      <c r="U57" s="119"/>
    </row>
    <row r="58" spans="2:21" ht="15.75" customHeight="1" thickBo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>
        <f>COUNTIF(T12:T51,"&lt;0")-(((R54+R55)*F57)/100)</f>
        <v>10</v>
      </c>
      <c r="R58" s="37">
        <f>Q58*100/F57</f>
        <v>27.777777777777779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68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A1:Q1"/>
    <mergeCell ref="B2:D2"/>
    <mergeCell ref="E2:N2"/>
    <mergeCell ref="O2:U3"/>
    <mergeCell ref="B3:D3"/>
    <mergeCell ref="E3:N3"/>
    <mergeCell ref="B4:D4"/>
    <mergeCell ref="E4:N4"/>
    <mergeCell ref="O4:U4"/>
    <mergeCell ref="B5:D5"/>
    <mergeCell ref="E5:N5"/>
    <mergeCell ref="O5:U5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</mergeCells>
  <conditionalFormatting sqref="F9:Q9 F12:Q51">
    <cfRule type="cellIs" dxfId="14" priority="2" operator="equal">
      <formula>"No"</formula>
    </cfRule>
    <cfRule type="cellIs" dxfId="13" priority="4" operator="equal">
      <formula>"DES"</formula>
    </cfRule>
  </conditionalFormatting>
  <conditionalFormatting sqref="F9:Q9 F12:Q51">
    <cfRule type="cellIs" dxfId="12" priority="3" operator="equal">
      <formula>"EGR"</formula>
    </cfRule>
  </conditionalFormatting>
  <conditionalFormatting sqref="T12:T51">
    <cfRule type="cellIs" dxfId="11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5" zoomScaleNormal="80" zoomScaleSheetLayoutView="80" workbookViewId="0">
      <selection activeCell="J18" sqref="J18"/>
    </sheetView>
  </sheetViews>
  <sheetFormatPr baseColWidth="10" defaultColWidth="4.6640625" defaultRowHeight="14.25" customHeight="1"/>
  <cols>
    <col min="1" max="1" width="7.44140625" style="1" customWidth="1"/>
    <col min="2" max="2" width="4.44140625" style="67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67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 thickBo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60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 thickBot="1">
      <c r="B6" s="90" t="s">
        <v>6</v>
      </c>
      <c r="C6" s="91"/>
      <c r="D6" s="91"/>
      <c r="E6" s="92" t="s">
        <v>60</v>
      </c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 thickBo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 thickBo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28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60</v>
      </c>
      <c r="G11" s="27" t="s">
        <v>217</v>
      </c>
      <c r="H11" s="27" t="s">
        <v>385</v>
      </c>
      <c r="I11" s="27" t="s">
        <v>468</v>
      </c>
      <c r="J11" s="27" t="s">
        <v>469</v>
      </c>
      <c r="K11" s="27" t="s">
        <v>470</v>
      </c>
      <c r="L11" s="27" t="s">
        <v>574</v>
      </c>
      <c r="M11" s="27" t="s">
        <v>575</v>
      </c>
      <c r="N11" s="27" t="s">
        <v>576</v>
      </c>
      <c r="O11" s="27" t="s">
        <v>577</v>
      </c>
      <c r="P11" s="27" t="s">
        <v>578</v>
      </c>
      <c r="Q11" s="27" t="s">
        <v>579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 t="s">
        <v>490</v>
      </c>
      <c r="D12" s="21" t="s">
        <v>491</v>
      </c>
      <c r="E12" s="20" t="s">
        <v>63</v>
      </c>
      <c r="F12" s="20" t="s">
        <v>64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34" t="s">
        <v>156</v>
      </c>
      <c r="S12" s="34">
        <v>11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0</v>
      </c>
      <c r="U12" s="35" t="s">
        <v>580</v>
      </c>
    </row>
    <row r="13" spans="1:21" ht="13.8">
      <c r="B13" s="31">
        <v>2</v>
      </c>
      <c r="C13" s="20" t="s">
        <v>492</v>
      </c>
      <c r="D13" s="21" t="s">
        <v>493</v>
      </c>
      <c r="E13" s="20" t="s">
        <v>63</v>
      </c>
      <c r="F13" s="20" t="s">
        <v>64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34" t="s">
        <v>389</v>
      </c>
      <c r="S13" s="34">
        <v>7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-32.142857142857139</v>
      </c>
      <c r="U13" s="35" t="s">
        <v>581</v>
      </c>
    </row>
    <row r="14" spans="1:21" ht="13.8">
      <c r="B14" s="31">
        <v>3</v>
      </c>
      <c r="C14" s="20" t="s">
        <v>494</v>
      </c>
      <c r="D14" s="21" t="s">
        <v>495</v>
      </c>
      <c r="E14" s="20" t="s">
        <v>70</v>
      </c>
      <c r="F14" s="20" t="s">
        <v>64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34" t="s">
        <v>300</v>
      </c>
      <c r="S14" s="34">
        <v>4</v>
      </c>
      <c r="T14" s="19">
        <f t="shared" si="0"/>
        <v>-60.714285714285715</v>
      </c>
      <c r="U14" s="35" t="s">
        <v>582</v>
      </c>
    </row>
    <row r="15" spans="1:21" ht="13.8">
      <c r="B15" s="31">
        <v>4</v>
      </c>
      <c r="C15" s="20" t="s">
        <v>496</v>
      </c>
      <c r="D15" s="21" t="s">
        <v>497</v>
      </c>
      <c r="E15" s="20" t="s">
        <v>63</v>
      </c>
      <c r="F15" s="20" t="s">
        <v>64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34" t="s">
        <v>484</v>
      </c>
      <c r="S15" s="34">
        <v>12</v>
      </c>
      <c r="T15" s="19">
        <f t="shared" si="0"/>
        <v>7.1428571428571388</v>
      </c>
      <c r="U15" s="35" t="s">
        <v>583</v>
      </c>
    </row>
    <row r="16" spans="1:21" ht="13.8">
      <c r="B16" s="31">
        <v>5</v>
      </c>
      <c r="C16" s="20" t="s">
        <v>498</v>
      </c>
      <c r="D16" s="21" t="s">
        <v>499</v>
      </c>
      <c r="E16" s="20" t="s">
        <v>70</v>
      </c>
      <c r="F16" s="20" t="s">
        <v>64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34" t="s">
        <v>570</v>
      </c>
      <c r="S16" s="34">
        <v>1</v>
      </c>
      <c r="T16" s="19">
        <f t="shared" si="0"/>
        <v>-92.857142857142861</v>
      </c>
      <c r="U16" s="35" t="s">
        <v>144</v>
      </c>
    </row>
    <row r="17" spans="2:21" ht="13.8">
      <c r="B17" s="31">
        <v>6</v>
      </c>
      <c r="C17" s="20" t="s">
        <v>500</v>
      </c>
      <c r="D17" s="21" t="s">
        <v>501</v>
      </c>
      <c r="E17" s="20" t="s">
        <v>63</v>
      </c>
      <c r="F17" s="20" t="s">
        <v>64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34" t="s">
        <v>570</v>
      </c>
      <c r="S17" s="34">
        <v>1</v>
      </c>
      <c r="T17" s="19">
        <f t="shared" si="0"/>
        <v>-92.857142857142861</v>
      </c>
      <c r="U17" s="35" t="s">
        <v>144</v>
      </c>
    </row>
    <row r="18" spans="2:21" ht="13.8">
      <c r="B18" s="31">
        <v>7</v>
      </c>
      <c r="C18" s="20" t="s">
        <v>502</v>
      </c>
      <c r="D18" s="21" t="s">
        <v>503</v>
      </c>
      <c r="E18" s="20" t="s">
        <v>70</v>
      </c>
      <c r="F18" s="20" t="s">
        <v>64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34" t="s">
        <v>161</v>
      </c>
      <c r="S18" s="34">
        <v>3</v>
      </c>
      <c r="T18" s="19">
        <f t="shared" si="0"/>
        <v>-67.857142857142861</v>
      </c>
      <c r="U18" s="35" t="s">
        <v>584</v>
      </c>
    </row>
    <row r="19" spans="2:21" ht="13.8">
      <c r="B19" s="31">
        <v>8</v>
      </c>
      <c r="C19" s="20" t="s">
        <v>504</v>
      </c>
      <c r="D19" s="21" t="s">
        <v>505</v>
      </c>
      <c r="E19" s="20" t="s">
        <v>63</v>
      </c>
      <c r="F19" s="20" t="s">
        <v>64</v>
      </c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34" t="s">
        <v>571</v>
      </c>
      <c r="S19" s="34">
        <v>6</v>
      </c>
      <c r="T19" s="19">
        <f t="shared" si="0"/>
        <v>-46.428571428571431</v>
      </c>
      <c r="U19" s="35" t="s">
        <v>585</v>
      </c>
    </row>
    <row r="20" spans="2:21" ht="13.8">
      <c r="B20" s="31">
        <v>9</v>
      </c>
      <c r="C20" s="20" t="s">
        <v>506</v>
      </c>
      <c r="D20" s="21" t="s">
        <v>507</v>
      </c>
      <c r="E20" s="20" t="s">
        <v>63</v>
      </c>
      <c r="F20" s="20" t="s">
        <v>64</v>
      </c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34" t="s">
        <v>169</v>
      </c>
      <c r="S20" s="34">
        <v>9</v>
      </c>
      <c r="T20" s="19">
        <f t="shared" si="0"/>
        <v>-14.285714285714292</v>
      </c>
      <c r="U20" s="35" t="s">
        <v>586</v>
      </c>
    </row>
    <row r="21" spans="2:21" ht="13.8">
      <c r="B21" s="31">
        <v>10</v>
      </c>
      <c r="C21" s="20" t="s">
        <v>508</v>
      </c>
      <c r="D21" s="21" t="s">
        <v>509</v>
      </c>
      <c r="E21" s="20" t="s">
        <v>63</v>
      </c>
      <c r="F21" s="20" t="s">
        <v>64</v>
      </c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34" t="s">
        <v>150</v>
      </c>
      <c r="S21" s="34">
        <v>8</v>
      </c>
      <c r="T21" s="19">
        <f t="shared" si="0"/>
        <v>-28.571428571428569</v>
      </c>
      <c r="U21" s="35" t="s">
        <v>587</v>
      </c>
    </row>
    <row r="22" spans="2:21" ht="13.8">
      <c r="B22" s="31">
        <v>11</v>
      </c>
      <c r="C22" s="20" t="s">
        <v>510</v>
      </c>
      <c r="D22" s="21" t="s">
        <v>511</v>
      </c>
      <c r="E22" s="20" t="s">
        <v>70</v>
      </c>
      <c r="F22" s="20" t="s">
        <v>64</v>
      </c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34" t="s">
        <v>302</v>
      </c>
      <c r="S22" s="34">
        <v>13</v>
      </c>
      <c r="T22" s="19">
        <f t="shared" si="0"/>
        <v>21.428571428571431</v>
      </c>
      <c r="U22" s="35" t="s">
        <v>588</v>
      </c>
    </row>
    <row r="23" spans="2:21" ht="13.8">
      <c r="B23" s="31">
        <v>12</v>
      </c>
      <c r="C23" s="20" t="s">
        <v>512</v>
      </c>
      <c r="D23" s="21" t="s">
        <v>513</v>
      </c>
      <c r="E23" s="20" t="s">
        <v>63</v>
      </c>
      <c r="F23" s="20" t="s">
        <v>64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34" t="s">
        <v>572</v>
      </c>
      <c r="S23" s="34">
        <v>11</v>
      </c>
      <c r="T23" s="19">
        <f t="shared" si="0"/>
        <v>3.5714285714285694</v>
      </c>
      <c r="U23" s="35" t="s">
        <v>589</v>
      </c>
    </row>
    <row r="24" spans="2:21" ht="13.8">
      <c r="B24" s="31">
        <v>13</v>
      </c>
      <c r="C24" s="20" t="s">
        <v>514</v>
      </c>
      <c r="D24" s="21" t="s">
        <v>515</v>
      </c>
      <c r="E24" s="20" t="s">
        <v>63</v>
      </c>
      <c r="F24" s="20" t="s">
        <v>64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34" t="s">
        <v>164</v>
      </c>
      <c r="S24" s="34">
        <v>7</v>
      </c>
      <c r="T24" s="19">
        <f t="shared" si="0"/>
        <v>-35.714285714285708</v>
      </c>
      <c r="U24" s="35" t="s">
        <v>590</v>
      </c>
    </row>
    <row r="25" spans="2:21" ht="13.8">
      <c r="B25" s="31">
        <v>14</v>
      </c>
      <c r="C25" s="20" t="s">
        <v>516</v>
      </c>
      <c r="D25" s="21" t="s">
        <v>517</v>
      </c>
      <c r="E25" s="20" t="s">
        <v>63</v>
      </c>
      <c r="F25" s="20" t="s">
        <v>64</v>
      </c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34" t="s">
        <v>573</v>
      </c>
      <c r="S25" s="34">
        <v>8</v>
      </c>
      <c r="T25" s="19">
        <f t="shared" si="0"/>
        <v>-21.428571428571431</v>
      </c>
      <c r="U25" s="35" t="s">
        <v>591</v>
      </c>
    </row>
    <row r="26" spans="2:21" ht="13.8">
      <c r="B26" s="31">
        <v>15</v>
      </c>
      <c r="C26" s="20" t="s">
        <v>518</v>
      </c>
      <c r="D26" s="21" t="s">
        <v>519</v>
      </c>
      <c r="E26" s="20" t="s">
        <v>63</v>
      </c>
      <c r="F26" s="20" t="s">
        <v>64</v>
      </c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34" t="s">
        <v>155</v>
      </c>
      <c r="S26" s="34">
        <v>5</v>
      </c>
      <c r="T26" s="19">
        <f t="shared" si="0"/>
        <v>-50</v>
      </c>
      <c r="U26" s="35" t="s">
        <v>592</v>
      </c>
    </row>
    <row r="27" spans="2:21" ht="13.8">
      <c r="B27" s="31">
        <v>16</v>
      </c>
      <c r="C27" s="20" t="s">
        <v>520</v>
      </c>
      <c r="D27" s="21" t="s">
        <v>521</v>
      </c>
      <c r="E27" s="20" t="s">
        <v>63</v>
      </c>
      <c r="F27" s="20" t="s">
        <v>64</v>
      </c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34" t="s">
        <v>300</v>
      </c>
      <c r="S27" s="34">
        <v>4</v>
      </c>
      <c r="T27" s="19">
        <f t="shared" si="0"/>
        <v>-60.714285714285715</v>
      </c>
      <c r="U27" s="35" t="s">
        <v>593</v>
      </c>
    </row>
    <row r="28" spans="2:21" ht="13.8">
      <c r="B28" s="31">
        <v>17</v>
      </c>
      <c r="C28" s="20" t="s">
        <v>522</v>
      </c>
      <c r="D28" s="21" t="s">
        <v>523</v>
      </c>
      <c r="E28" s="20" t="s">
        <v>63</v>
      </c>
      <c r="F28" s="20" t="s">
        <v>64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34" t="s">
        <v>169</v>
      </c>
      <c r="S28" s="34">
        <v>9</v>
      </c>
      <c r="T28" s="19">
        <f t="shared" si="0"/>
        <v>-14.285714285714292</v>
      </c>
      <c r="U28" s="35" t="s">
        <v>594</v>
      </c>
    </row>
    <row r="29" spans="2:21" ht="13.8">
      <c r="B29" s="31">
        <v>18</v>
      </c>
      <c r="C29" s="20" t="s">
        <v>524</v>
      </c>
      <c r="D29" s="21" t="s">
        <v>525</v>
      </c>
      <c r="E29" s="20" t="s">
        <v>63</v>
      </c>
      <c r="F29" s="20" t="s">
        <v>64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34" t="s">
        <v>390</v>
      </c>
      <c r="S29" s="34">
        <v>2</v>
      </c>
      <c r="T29" s="19">
        <f t="shared" si="0"/>
        <v>-78.571428571428569</v>
      </c>
      <c r="U29" s="35" t="s">
        <v>595</v>
      </c>
    </row>
    <row r="30" spans="2:21" ht="13.8">
      <c r="B30" s="31">
        <v>19</v>
      </c>
      <c r="C30" s="20" t="s">
        <v>526</v>
      </c>
      <c r="D30" s="21" t="s">
        <v>527</v>
      </c>
      <c r="E30" s="20" t="s">
        <v>63</v>
      </c>
      <c r="F30" s="20" t="s">
        <v>64</v>
      </c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34" t="s">
        <v>149</v>
      </c>
      <c r="S30" s="34">
        <v>9</v>
      </c>
      <c r="T30" s="19">
        <f t="shared" si="0"/>
        <v>-17.857142857142861</v>
      </c>
      <c r="U30" s="35" t="s">
        <v>596</v>
      </c>
    </row>
    <row r="31" spans="2:21" ht="13.8">
      <c r="B31" s="31">
        <v>20</v>
      </c>
      <c r="C31" s="20" t="s">
        <v>528</v>
      </c>
      <c r="D31" s="21" t="s">
        <v>529</v>
      </c>
      <c r="E31" s="20" t="s">
        <v>63</v>
      </c>
      <c r="F31" s="20" t="s">
        <v>64</v>
      </c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34" t="s">
        <v>149</v>
      </c>
      <c r="S31" s="34">
        <v>9</v>
      </c>
      <c r="T31" s="19">
        <f t="shared" si="0"/>
        <v>-17.857142857142861</v>
      </c>
      <c r="U31" s="35" t="s">
        <v>597</v>
      </c>
    </row>
    <row r="32" spans="2:21" ht="13.8">
      <c r="B32" s="31">
        <v>21</v>
      </c>
      <c r="C32" s="20" t="s">
        <v>530</v>
      </c>
      <c r="D32" s="21" t="s">
        <v>531</v>
      </c>
      <c r="E32" s="20" t="s">
        <v>70</v>
      </c>
      <c r="F32" s="20" t="s">
        <v>64</v>
      </c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34" t="s">
        <v>164</v>
      </c>
      <c r="S32" s="34">
        <v>7</v>
      </c>
      <c r="T32" s="19">
        <f t="shared" si="0"/>
        <v>-35.714285714285708</v>
      </c>
      <c r="U32" s="35" t="s">
        <v>598</v>
      </c>
    </row>
    <row r="33" spans="2:21" ht="13.8">
      <c r="B33" s="31">
        <v>22</v>
      </c>
      <c r="C33" s="20" t="s">
        <v>532</v>
      </c>
      <c r="D33" s="21" t="s">
        <v>533</v>
      </c>
      <c r="E33" s="20" t="s">
        <v>63</v>
      </c>
      <c r="F33" s="20" t="s">
        <v>64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34" t="s">
        <v>149</v>
      </c>
      <c r="S33" s="34">
        <v>9</v>
      </c>
      <c r="T33" s="19">
        <f t="shared" si="0"/>
        <v>-17.857142857142861</v>
      </c>
      <c r="U33" s="35" t="s">
        <v>599</v>
      </c>
    </row>
    <row r="34" spans="2:21" ht="13.8">
      <c r="B34" s="31">
        <v>23</v>
      </c>
      <c r="C34" s="20" t="s">
        <v>534</v>
      </c>
      <c r="D34" s="21" t="s">
        <v>535</v>
      </c>
      <c r="E34" s="20" t="s">
        <v>63</v>
      </c>
      <c r="F34" s="20" t="s">
        <v>64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34" t="s">
        <v>390</v>
      </c>
      <c r="S34" s="34">
        <v>2</v>
      </c>
      <c r="T34" s="19">
        <f t="shared" si="0"/>
        <v>-78.571428571428569</v>
      </c>
      <c r="U34" s="35" t="s">
        <v>600</v>
      </c>
    </row>
    <row r="35" spans="2:21" ht="13.8">
      <c r="B35" s="31">
        <v>24</v>
      </c>
      <c r="C35" s="20" t="s">
        <v>536</v>
      </c>
      <c r="D35" s="21" t="s">
        <v>537</v>
      </c>
      <c r="E35" s="20" t="s">
        <v>70</v>
      </c>
      <c r="F35" s="20" t="s">
        <v>64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34" t="s">
        <v>572</v>
      </c>
      <c r="S35" s="34">
        <v>11</v>
      </c>
      <c r="T35" s="19">
        <f t="shared" si="0"/>
        <v>3.5714285714285694</v>
      </c>
      <c r="U35" s="35" t="s">
        <v>601</v>
      </c>
    </row>
    <row r="36" spans="2:21" ht="13.8">
      <c r="B36" s="31">
        <v>25</v>
      </c>
      <c r="C36" s="20" t="s">
        <v>538</v>
      </c>
      <c r="D36" s="21" t="s">
        <v>539</v>
      </c>
      <c r="E36" s="20" t="s">
        <v>63</v>
      </c>
      <c r="F36" s="20" t="s">
        <v>64</v>
      </c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34" t="s">
        <v>572</v>
      </c>
      <c r="S36" s="34">
        <v>11</v>
      </c>
      <c r="T36" s="19">
        <f t="shared" si="0"/>
        <v>3.5714285714285694</v>
      </c>
      <c r="U36" s="35" t="s">
        <v>602</v>
      </c>
    </row>
    <row r="37" spans="2:21" ht="13.8">
      <c r="B37" s="31">
        <v>26</v>
      </c>
      <c r="C37" s="20" t="s">
        <v>540</v>
      </c>
      <c r="D37" s="21" t="s">
        <v>541</v>
      </c>
      <c r="E37" s="20" t="s">
        <v>63</v>
      </c>
      <c r="F37" s="20" t="s">
        <v>64</v>
      </c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34" t="s">
        <v>150</v>
      </c>
      <c r="S37" s="34">
        <v>8</v>
      </c>
      <c r="T37" s="19">
        <f t="shared" si="0"/>
        <v>-28.571428571428569</v>
      </c>
      <c r="U37" s="35" t="s">
        <v>603</v>
      </c>
    </row>
    <row r="38" spans="2:21" ht="13.8">
      <c r="B38" s="31">
        <v>27</v>
      </c>
      <c r="C38" s="20" t="s">
        <v>542</v>
      </c>
      <c r="D38" s="21" t="s">
        <v>543</v>
      </c>
      <c r="E38" s="20" t="s">
        <v>63</v>
      </c>
      <c r="F38" s="20" t="s">
        <v>64</v>
      </c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34" t="s">
        <v>570</v>
      </c>
      <c r="S38" s="34">
        <v>1</v>
      </c>
      <c r="T38" s="19">
        <f t="shared" si="0"/>
        <v>-92.857142857142861</v>
      </c>
      <c r="U38" s="35" t="s">
        <v>144</v>
      </c>
    </row>
    <row r="39" spans="2:21" ht="13.8">
      <c r="B39" s="31">
        <v>28</v>
      </c>
      <c r="C39" s="20" t="s">
        <v>544</v>
      </c>
      <c r="D39" s="21" t="s">
        <v>545</v>
      </c>
      <c r="E39" s="20" t="s">
        <v>70</v>
      </c>
      <c r="F39" s="20" t="s">
        <v>64</v>
      </c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34" t="s">
        <v>155</v>
      </c>
      <c r="S39" s="34">
        <v>5</v>
      </c>
      <c r="T39" s="19">
        <f t="shared" si="0"/>
        <v>-50</v>
      </c>
      <c r="U39" s="35" t="s">
        <v>199</v>
      </c>
    </row>
    <row r="40" spans="2:21" ht="13.8">
      <c r="B40" s="31">
        <v>29</v>
      </c>
      <c r="C40" s="20" t="s">
        <v>546</v>
      </c>
      <c r="D40" s="21" t="s">
        <v>547</v>
      </c>
      <c r="E40" s="20" t="s">
        <v>63</v>
      </c>
      <c r="F40" s="20" t="s">
        <v>64</v>
      </c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34" t="s">
        <v>149</v>
      </c>
      <c r="S40" s="34">
        <v>9</v>
      </c>
      <c r="T40" s="19">
        <f t="shared" si="0"/>
        <v>-17.857142857142861</v>
      </c>
      <c r="U40" s="35" t="s">
        <v>604</v>
      </c>
    </row>
    <row r="41" spans="2:21" ht="13.8">
      <c r="B41" s="31">
        <v>30</v>
      </c>
      <c r="C41" s="20" t="s">
        <v>548</v>
      </c>
      <c r="D41" s="21" t="s">
        <v>549</v>
      </c>
      <c r="E41" s="20" t="s">
        <v>63</v>
      </c>
      <c r="F41" s="20" t="s">
        <v>64</v>
      </c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34" t="s">
        <v>149</v>
      </c>
      <c r="S41" s="34">
        <v>9</v>
      </c>
      <c r="T41" s="19">
        <f t="shared" si="0"/>
        <v>-17.857142857142861</v>
      </c>
      <c r="U41" s="35" t="s">
        <v>605</v>
      </c>
    </row>
    <row r="42" spans="2:21" ht="13.8">
      <c r="B42" s="31">
        <v>31</v>
      </c>
      <c r="C42" s="20" t="s">
        <v>550</v>
      </c>
      <c r="D42" s="21" t="s">
        <v>551</v>
      </c>
      <c r="E42" s="20" t="s">
        <v>63</v>
      </c>
      <c r="F42" s="20" t="s">
        <v>64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34" t="s">
        <v>169</v>
      </c>
      <c r="S42" s="34">
        <v>9</v>
      </c>
      <c r="T42" s="19">
        <f t="shared" si="0"/>
        <v>-14.285714285714292</v>
      </c>
      <c r="U42" s="35" t="s">
        <v>606</v>
      </c>
    </row>
    <row r="43" spans="2:21" ht="13.8">
      <c r="B43" s="31">
        <v>32</v>
      </c>
      <c r="C43" s="20" t="s">
        <v>552</v>
      </c>
      <c r="D43" s="21" t="s">
        <v>553</v>
      </c>
      <c r="E43" s="20" t="s">
        <v>63</v>
      </c>
      <c r="F43" s="20" t="s">
        <v>64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34" t="s">
        <v>484</v>
      </c>
      <c r="S43" s="34">
        <v>12</v>
      </c>
      <c r="T43" s="19">
        <f t="shared" si="0"/>
        <v>7.1428571428571388</v>
      </c>
      <c r="U43" s="35" t="s">
        <v>191</v>
      </c>
    </row>
    <row r="44" spans="2:21" ht="13.8">
      <c r="B44" s="31">
        <v>33</v>
      </c>
      <c r="C44" s="20" t="s">
        <v>554</v>
      </c>
      <c r="D44" s="21" t="s">
        <v>555</v>
      </c>
      <c r="E44" s="20" t="s">
        <v>70</v>
      </c>
      <c r="F44" s="20" t="s">
        <v>64</v>
      </c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34" t="s">
        <v>150</v>
      </c>
      <c r="S44" s="34">
        <v>8</v>
      </c>
      <c r="T44" s="19">
        <f t="shared" si="0"/>
        <v>-28.571428571428569</v>
      </c>
      <c r="U44" s="35" t="s">
        <v>607</v>
      </c>
    </row>
    <row r="45" spans="2:21" ht="13.8">
      <c r="B45" s="31">
        <v>34</v>
      </c>
      <c r="C45" s="20" t="s">
        <v>556</v>
      </c>
      <c r="D45" s="21" t="s">
        <v>557</v>
      </c>
      <c r="E45" s="20" t="s">
        <v>63</v>
      </c>
      <c r="F45" s="20" t="s">
        <v>64</v>
      </c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34" t="s">
        <v>165</v>
      </c>
      <c r="S45" s="34">
        <v>7</v>
      </c>
      <c r="T45" s="19">
        <f t="shared" si="0"/>
        <v>-39.285714285714285</v>
      </c>
      <c r="U45" s="35" t="s">
        <v>608</v>
      </c>
    </row>
    <row r="46" spans="2:21" ht="13.8">
      <c r="B46" s="31">
        <v>35</v>
      </c>
      <c r="C46" s="20" t="s">
        <v>558</v>
      </c>
      <c r="D46" s="21" t="s">
        <v>559</v>
      </c>
      <c r="E46" s="20" t="s">
        <v>63</v>
      </c>
      <c r="F46" s="20" t="s">
        <v>64</v>
      </c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34" t="s">
        <v>486</v>
      </c>
      <c r="S46" s="34">
        <v>2</v>
      </c>
      <c r="T46" s="19">
        <f t="shared" si="0"/>
        <v>-82.142857142857139</v>
      </c>
      <c r="U46" s="35" t="s">
        <v>609</v>
      </c>
    </row>
    <row r="47" spans="2:21" ht="13.8">
      <c r="B47" s="31">
        <v>36</v>
      </c>
      <c r="C47" s="20" t="s">
        <v>560</v>
      </c>
      <c r="D47" s="21" t="s">
        <v>561</v>
      </c>
      <c r="E47" s="20" t="s">
        <v>63</v>
      </c>
      <c r="F47" s="20" t="s">
        <v>64</v>
      </c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34" t="s">
        <v>301</v>
      </c>
      <c r="S47" s="34">
        <v>4</v>
      </c>
      <c r="T47" s="19">
        <f t="shared" si="0"/>
        <v>-64.285714285714278</v>
      </c>
      <c r="U47" s="35" t="s">
        <v>610</v>
      </c>
    </row>
    <row r="48" spans="2:21" ht="13.8">
      <c r="B48" s="31">
        <v>37</v>
      </c>
      <c r="C48" s="20" t="s">
        <v>562</v>
      </c>
      <c r="D48" s="21" t="s">
        <v>563</v>
      </c>
      <c r="E48" s="20" t="s">
        <v>63</v>
      </c>
      <c r="F48" s="20" t="s">
        <v>64</v>
      </c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34" t="s">
        <v>300</v>
      </c>
      <c r="S48" s="34">
        <v>4</v>
      </c>
      <c r="T48" s="19">
        <f t="shared" si="0"/>
        <v>-60.714285714285715</v>
      </c>
      <c r="U48" s="35" t="s">
        <v>611</v>
      </c>
    </row>
    <row r="49" spans="2:21" ht="13.8">
      <c r="B49" s="31">
        <v>38</v>
      </c>
      <c r="C49" s="20" t="s">
        <v>564</v>
      </c>
      <c r="D49" s="21" t="s">
        <v>565</v>
      </c>
      <c r="E49" s="20" t="s">
        <v>63</v>
      </c>
      <c r="F49" s="20" t="s">
        <v>64</v>
      </c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34" t="s">
        <v>170</v>
      </c>
      <c r="S49" s="34">
        <v>18</v>
      </c>
      <c r="T49" s="19">
        <f t="shared" si="0"/>
        <v>71.428571428571416</v>
      </c>
      <c r="U49" s="35" t="s">
        <v>612</v>
      </c>
    </row>
    <row r="50" spans="2:21" ht="13.8">
      <c r="B50" s="31">
        <v>39</v>
      </c>
      <c r="C50" s="20" t="s">
        <v>566</v>
      </c>
      <c r="D50" s="21" t="s">
        <v>567</v>
      </c>
      <c r="E50" s="20" t="s">
        <v>63</v>
      </c>
      <c r="F50" s="20" t="s">
        <v>64</v>
      </c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34" t="s">
        <v>157</v>
      </c>
      <c r="S50" s="34">
        <v>25</v>
      </c>
      <c r="T50" s="19">
        <f t="shared" si="0"/>
        <v>135.71428571428572</v>
      </c>
      <c r="U50" s="35" t="s">
        <v>143</v>
      </c>
    </row>
    <row r="51" spans="2:21" ht="14.4" thickBot="1">
      <c r="B51" s="32">
        <v>40</v>
      </c>
      <c r="C51" s="33" t="s">
        <v>568</v>
      </c>
      <c r="D51" s="22" t="s">
        <v>569</v>
      </c>
      <c r="E51" s="41" t="s">
        <v>63</v>
      </c>
      <c r="F51" s="41" t="s">
        <v>64</v>
      </c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38" t="s">
        <v>572</v>
      </c>
      <c r="S51" s="38">
        <v>11</v>
      </c>
      <c r="T51" s="42">
        <f t="shared" si="0"/>
        <v>3.5714285714285694</v>
      </c>
      <c r="U51" s="43" t="s">
        <v>613</v>
      </c>
    </row>
    <row r="52" spans="2:21" ht="14.4" thickBot="1">
      <c r="B52" s="3"/>
      <c r="C52" s="11"/>
      <c r="D52" s="104" t="s">
        <v>35</v>
      </c>
      <c r="E52" s="105"/>
      <c r="F52" s="60" t="str">
        <f t="shared" ref="F52:Q52" si="1">F11</f>
        <v>EJ24</v>
      </c>
      <c r="G52" s="47" t="str">
        <f t="shared" si="1"/>
        <v>AD24</v>
      </c>
      <c r="H52" s="47" t="str">
        <f t="shared" si="1"/>
        <v>EJ25</v>
      </c>
      <c r="I52" s="47" t="str">
        <f t="shared" si="1"/>
        <v>AD25</v>
      </c>
      <c r="J52" s="47" t="str">
        <f t="shared" si="1"/>
        <v>EJ26</v>
      </c>
      <c r="K52" s="47" t="str">
        <f t="shared" si="1"/>
        <v>AD26</v>
      </c>
      <c r="L52" s="47" t="str">
        <f t="shared" si="1"/>
        <v>EJ27</v>
      </c>
      <c r="M52" s="47" t="str">
        <f t="shared" si="1"/>
        <v>AD27</v>
      </c>
      <c r="N52" s="47" t="str">
        <f t="shared" si="1"/>
        <v>EJ28</v>
      </c>
      <c r="O52" s="47" t="str">
        <f t="shared" si="1"/>
        <v>AD28</v>
      </c>
      <c r="P52" s="47" t="str">
        <f t="shared" si="1"/>
        <v>EJ29</v>
      </c>
      <c r="Q52" s="48" t="str">
        <f t="shared" si="1"/>
        <v>AD29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40</v>
      </c>
      <c r="G53" s="6">
        <f t="shared" si="2"/>
        <v>0</v>
      </c>
      <c r="H53" s="6">
        <f t="shared" si="2"/>
        <v>0</v>
      </c>
      <c r="I53" s="6">
        <f t="shared" si="2"/>
        <v>0</v>
      </c>
      <c r="J53" s="6">
        <f t="shared" si="2"/>
        <v>0</v>
      </c>
      <c r="K53" s="6">
        <f t="shared" si="2"/>
        <v>0</v>
      </c>
      <c r="L53" s="6">
        <f t="shared" si="2"/>
        <v>0</v>
      </c>
      <c r="M53" s="6">
        <f t="shared" si="2"/>
        <v>0</v>
      </c>
      <c r="N53" s="6">
        <f t="shared" si="2"/>
        <v>0</v>
      </c>
      <c r="O53" s="6">
        <f t="shared" si="2"/>
        <v>0</v>
      </c>
      <c r="P53" s="6">
        <f t="shared" si="2"/>
        <v>0</v>
      </c>
      <c r="Q53" s="9">
        <f t="shared" si="2"/>
        <v>0</v>
      </c>
      <c r="R53" s="59">
        <f>F53*100/F$57</f>
        <v>100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0</v>
      </c>
      <c r="G54" s="5">
        <f t="shared" si="3"/>
        <v>0</v>
      </c>
      <c r="H54" s="5">
        <f t="shared" si="3"/>
        <v>0</v>
      </c>
      <c r="I54" s="5">
        <f t="shared" si="3"/>
        <v>0</v>
      </c>
      <c r="J54" s="5">
        <f t="shared" si="3"/>
        <v>0</v>
      </c>
      <c r="K54" s="5">
        <f t="shared" si="3"/>
        <v>0</v>
      </c>
      <c r="L54" s="5">
        <f t="shared" si="3"/>
        <v>0</v>
      </c>
      <c r="M54" s="5">
        <f t="shared" si="3"/>
        <v>0</v>
      </c>
      <c r="N54" s="5">
        <f t="shared" si="3"/>
        <v>0</v>
      </c>
      <c r="O54" s="5">
        <f t="shared" si="3"/>
        <v>0</v>
      </c>
      <c r="P54" s="5">
        <f t="shared" si="3"/>
        <v>0</v>
      </c>
      <c r="Q54" s="10">
        <f t="shared" si="3"/>
        <v>0</v>
      </c>
      <c r="R54" s="59">
        <f t="shared" ref="R54:R56" si="4">F54*100/F$57</f>
        <v>0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5">COUNTIF(F12:F51,"DES")</f>
        <v>0</v>
      </c>
      <c r="G55" s="5">
        <f t="shared" si="5"/>
        <v>0</v>
      </c>
      <c r="H55" s="5">
        <f t="shared" si="5"/>
        <v>0</v>
      </c>
      <c r="I55" s="5">
        <f t="shared" si="5"/>
        <v>0</v>
      </c>
      <c r="J55" s="5">
        <f t="shared" si="5"/>
        <v>0</v>
      </c>
      <c r="K55" s="5">
        <f t="shared" si="5"/>
        <v>0</v>
      </c>
      <c r="L55" s="5">
        <f t="shared" si="5"/>
        <v>0</v>
      </c>
      <c r="M55" s="5">
        <f t="shared" si="5"/>
        <v>0</v>
      </c>
      <c r="N55" s="5">
        <f t="shared" si="5"/>
        <v>0</v>
      </c>
      <c r="O55" s="5">
        <f t="shared" si="5"/>
        <v>0</v>
      </c>
      <c r="P55" s="5">
        <f t="shared" si="5"/>
        <v>0</v>
      </c>
      <c r="Q55" s="10">
        <f t="shared" si="5"/>
        <v>0</v>
      </c>
      <c r="R55" s="59">
        <f t="shared" si="4"/>
        <v>0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6">COUNTIF(F12:F51,"EGR")</f>
        <v>0</v>
      </c>
      <c r="G56" s="5">
        <f t="shared" si="6"/>
        <v>0</v>
      </c>
      <c r="H56" s="5">
        <f t="shared" si="6"/>
        <v>0</v>
      </c>
      <c r="I56" s="5">
        <f t="shared" si="6"/>
        <v>0</v>
      </c>
      <c r="J56" s="5">
        <f t="shared" si="6"/>
        <v>0</v>
      </c>
      <c r="K56" s="5">
        <f t="shared" si="6"/>
        <v>0</v>
      </c>
      <c r="L56" s="5">
        <f t="shared" si="6"/>
        <v>0</v>
      </c>
      <c r="M56" s="5">
        <f t="shared" si="6"/>
        <v>0</v>
      </c>
      <c r="N56" s="5">
        <f t="shared" si="6"/>
        <v>0</v>
      </c>
      <c r="O56" s="5">
        <f t="shared" si="6"/>
        <v>0</v>
      </c>
      <c r="P56" s="5">
        <f t="shared" si="6"/>
        <v>0</v>
      </c>
      <c r="Q56" s="10">
        <f t="shared" si="6"/>
        <v>0</v>
      </c>
      <c r="R56" s="59">
        <f t="shared" si="4"/>
        <v>0</v>
      </c>
      <c r="S56" s="88" t="s">
        <v>44</v>
      </c>
      <c r="T56" s="88"/>
      <c r="U56" s="89"/>
    </row>
    <row r="57" spans="2:21" ht="15.75" customHeight="1" thickBot="1">
      <c r="B57" s="3"/>
      <c r="D57" s="116" t="s">
        <v>45</v>
      </c>
      <c r="E57" s="117"/>
      <c r="F57" s="62">
        <f>SUM(F53:F56)</f>
        <v>40</v>
      </c>
      <c r="G57" s="63">
        <f t="shared" ref="G57:Q57" si="7">SUM(G53:G56)</f>
        <v>0</v>
      </c>
      <c r="H57" s="63">
        <f t="shared" si="7"/>
        <v>0</v>
      </c>
      <c r="I57" s="63">
        <f t="shared" si="7"/>
        <v>0</v>
      </c>
      <c r="J57" s="63">
        <f t="shared" si="7"/>
        <v>0</v>
      </c>
      <c r="K57" s="63">
        <f t="shared" si="7"/>
        <v>0</v>
      </c>
      <c r="L57" s="63">
        <f t="shared" si="7"/>
        <v>0</v>
      </c>
      <c r="M57" s="63">
        <f t="shared" si="7"/>
        <v>0</v>
      </c>
      <c r="N57" s="63">
        <f t="shared" si="7"/>
        <v>0</v>
      </c>
      <c r="O57" s="63">
        <f t="shared" si="7"/>
        <v>0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118" t="s">
        <v>46</v>
      </c>
      <c r="T57" s="118"/>
      <c r="U57" s="119"/>
    </row>
    <row r="58" spans="2:21" ht="15.75" customHeight="1" thickBo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>
        <f>COUNTIF(T12:T51,"&lt;0")-(((R54+R55)*F57)/100)</f>
        <v>30</v>
      </c>
      <c r="R58" s="37">
        <f>Q58*100/F57</f>
        <v>75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68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mergeCells count="39">
    <mergeCell ref="A1:Q1"/>
    <mergeCell ref="B2:D2"/>
    <mergeCell ref="E2:N2"/>
    <mergeCell ref="O2:U3"/>
    <mergeCell ref="B3:D3"/>
    <mergeCell ref="E3:N3"/>
    <mergeCell ref="B4:D4"/>
    <mergeCell ref="E4:N4"/>
    <mergeCell ref="O4:U4"/>
    <mergeCell ref="B5:D5"/>
    <mergeCell ref="E5:N5"/>
    <mergeCell ref="O5:U5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</mergeCells>
  <conditionalFormatting sqref="F9:Q9 F12:Q51">
    <cfRule type="cellIs" dxfId="10" priority="2" operator="equal">
      <formula>"No"</formula>
    </cfRule>
    <cfRule type="cellIs" dxfId="9" priority="4" operator="equal">
      <formula>"DES"</formula>
    </cfRule>
  </conditionalFormatting>
  <conditionalFormatting sqref="F9:Q9 F12:Q51">
    <cfRule type="cellIs" dxfId="8" priority="3" operator="equal">
      <formula>"EGR"</formula>
    </cfRule>
  </conditionalFormatting>
  <conditionalFormatting sqref="T12:T51">
    <cfRule type="cellIs" dxfId="7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5" zoomScaleNormal="80" zoomScaleSheetLayoutView="80" workbookViewId="0">
      <selection activeCell="E5" sqref="E5:N5"/>
    </sheetView>
  </sheetViews>
  <sheetFormatPr baseColWidth="10" defaultColWidth="4.6640625" defaultRowHeight="14.25" customHeight="1"/>
  <cols>
    <col min="1" max="1" width="7.44140625" style="1" customWidth="1"/>
    <col min="2" max="2" width="4.44140625" style="2" customWidth="1"/>
    <col min="3" max="3" width="11.44140625" style="1" customWidth="1"/>
    <col min="4" max="4" width="39.5546875" style="1" customWidth="1"/>
    <col min="5" max="5" width="5.44140625" style="1" bestFit="1" customWidth="1"/>
    <col min="6" max="12" width="6.44140625" style="2" bestFit="1" customWidth="1"/>
    <col min="13" max="14" width="6.44140625" style="1" bestFit="1" customWidth="1"/>
    <col min="15" max="16" width="7.5546875" style="1" bestFit="1" customWidth="1"/>
    <col min="17" max="17" width="7.5546875" style="1" customWidth="1"/>
    <col min="18" max="18" width="10.5546875" style="1" customWidth="1"/>
    <col min="19" max="19" width="7.6640625" style="1" customWidth="1"/>
    <col min="20" max="20" width="8.5546875" style="1" customWidth="1"/>
    <col min="21" max="21" width="6.5546875" style="1" bestFit="1" customWidth="1"/>
    <col min="22" max="16384" width="4.6640625" style="1"/>
  </cols>
  <sheetData>
    <row r="1" spans="1:21" ht="8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1" ht="15" customHeight="1">
      <c r="B2" s="70" t="s">
        <v>0</v>
      </c>
      <c r="C2" s="71"/>
      <c r="D2" s="71"/>
      <c r="E2" s="72" t="s">
        <v>50</v>
      </c>
      <c r="F2" s="72"/>
      <c r="G2" s="72"/>
      <c r="H2" s="72"/>
      <c r="I2" s="72"/>
      <c r="J2" s="72"/>
      <c r="K2" s="72"/>
      <c r="L2" s="72"/>
      <c r="M2" s="72"/>
      <c r="N2" s="73"/>
      <c r="O2" s="74" t="s">
        <v>1</v>
      </c>
      <c r="P2" s="74"/>
      <c r="Q2" s="74"/>
      <c r="R2" s="74"/>
      <c r="S2" s="74"/>
      <c r="T2" s="74"/>
      <c r="U2" s="75"/>
    </row>
    <row r="3" spans="1:21" ht="14.4" customHeight="1">
      <c r="B3" s="78" t="s">
        <v>49</v>
      </c>
      <c r="C3" s="79"/>
      <c r="D3" s="79"/>
      <c r="E3" s="80" t="s">
        <v>51</v>
      </c>
      <c r="F3" s="80"/>
      <c r="G3" s="80"/>
      <c r="H3" s="80"/>
      <c r="I3" s="80"/>
      <c r="J3" s="80"/>
      <c r="K3" s="80"/>
      <c r="L3" s="80"/>
      <c r="M3" s="80"/>
      <c r="N3" s="81"/>
      <c r="O3" s="76"/>
      <c r="P3" s="76"/>
      <c r="Q3" s="76"/>
      <c r="R3" s="76"/>
      <c r="S3" s="76"/>
      <c r="T3" s="76"/>
      <c r="U3" s="77"/>
    </row>
    <row r="4" spans="1:21" ht="14.4" customHeight="1">
      <c r="B4" s="82" t="s">
        <v>2</v>
      </c>
      <c r="C4" s="83"/>
      <c r="D4" s="83"/>
      <c r="E4" s="80" t="s">
        <v>57</v>
      </c>
      <c r="F4" s="80"/>
      <c r="G4" s="80"/>
      <c r="H4" s="80"/>
      <c r="I4" s="80"/>
      <c r="J4" s="80"/>
      <c r="K4" s="80"/>
      <c r="L4" s="80"/>
      <c r="M4" s="80"/>
      <c r="N4" s="81"/>
      <c r="O4" s="84" t="s">
        <v>3</v>
      </c>
      <c r="P4" s="84"/>
      <c r="Q4" s="84"/>
      <c r="R4" s="84"/>
      <c r="S4" s="84"/>
      <c r="T4" s="84"/>
      <c r="U4" s="85"/>
    </row>
    <row r="5" spans="1:21" ht="14.4" customHeight="1">
      <c r="B5" s="82" t="s">
        <v>4</v>
      </c>
      <c r="C5" s="83"/>
      <c r="D5" s="83"/>
      <c r="E5" s="80" t="s">
        <v>58</v>
      </c>
      <c r="F5" s="80"/>
      <c r="G5" s="80"/>
      <c r="H5" s="80"/>
      <c r="I5" s="80"/>
      <c r="J5" s="80"/>
      <c r="K5" s="80"/>
      <c r="L5" s="80"/>
      <c r="M5" s="80"/>
      <c r="N5" s="81"/>
      <c r="O5" s="84" t="s">
        <v>5</v>
      </c>
      <c r="P5" s="84"/>
      <c r="Q5" s="84"/>
      <c r="R5" s="84"/>
      <c r="S5" s="84"/>
      <c r="T5" s="84"/>
      <c r="U5" s="85"/>
    </row>
    <row r="6" spans="1:21" ht="15" customHeight="1">
      <c r="B6" s="90" t="s">
        <v>6</v>
      </c>
      <c r="C6" s="91"/>
      <c r="D6" s="91"/>
      <c r="E6" s="92"/>
      <c r="F6" s="92"/>
      <c r="G6" s="92"/>
      <c r="H6" s="92"/>
      <c r="I6" s="92"/>
      <c r="J6" s="92"/>
      <c r="K6" s="92"/>
      <c r="L6" s="92"/>
      <c r="M6" s="92"/>
      <c r="N6" s="93"/>
      <c r="O6" s="94" t="s">
        <v>7</v>
      </c>
      <c r="P6" s="94"/>
      <c r="Q6" s="94"/>
      <c r="R6" s="94"/>
      <c r="S6" s="94"/>
      <c r="T6" s="94"/>
      <c r="U6" s="95"/>
    </row>
    <row r="7" spans="1:21" ht="15" customHeigh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>
      <c r="B8" s="51"/>
      <c r="C8" s="52"/>
      <c r="D8" s="52"/>
      <c r="E8" s="53"/>
      <c r="F8" s="96" t="s">
        <v>8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1:21" ht="15.75" customHeight="1">
      <c r="B9" s="54"/>
      <c r="C9" s="23"/>
      <c r="D9" s="98" t="s">
        <v>9</v>
      </c>
      <c r="E9" s="99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0" t="s">
        <v>10</v>
      </c>
      <c r="S9" s="101"/>
      <c r="T9" s="101"/>
      <c r="U9" s="101"/>
    </row>
    <row r="10" spans="1:21" ht="13.5" customHeight="1">
      <c r="B10" s="39"/>
      <c r="C10" s="55"/>
      <c r="D10" s="102" t="s">
        <v>11</v>
      </c>
      <c r="E10" s="103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 t="str">
        <f>IF(Q12="",IF(P12="",IF(O12="",IF(N12="",IF(M12="",IF(L12="",IF(K12="",IF(J12="",IF(I12="",IF(H12="",IF(G12="",IF(F12="","",F9),G9),H9),I9),J9),K9),L9),M9),N9),O9),P9),Q9)</f>
        <v/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24</v>
      </c>
      <c r="L11" s="27" t="s">
        <v>25</v>
      </c>
      <c r="M11" s="27" t="s">
        <v>26</v>
      </c>
      <c r="N11" s="27" t="s">
        <v>27</v>
      </c>
      <c r="O11" s="27" t="s">
        <v>28</v>
      </c>
      <c r="P11" s="27" t="s">
        <v>29</v>
      </c>
      <c r="Q11" s="27" t="s">
        <v>30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 ht="13.8">
      <c r="B12" s="31">
        <v>1</v>
      </c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34"/>
      <c r="S12" s="34"/>
      <c r="T12" s="19" t="str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/>
      </c>
      <c r="U12" s="35"/>
    </row>
    <row r="13" spans="1:21" ht="13.8">
      <c r="B13" s="31">
        <v>2</v>
      </c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4"/>
      <c r="S13" s="34"/>
      <c r="T13" s="19" t="str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/>
      </c>
      <c r="U13" s="35"/>
    </row>
    <row r="14" spans="1:21" ht="13.8">
      <c r="B14" s="31">
        <v>3</v>
      </c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4"/>
      <c r="S14" s="34"/>
      <c r="T14" s="19" t="str">
        <f t="shared" si="0"/>
        <v/>
      </c>
      <c r="U14" s="35"/>
    </row>
    <row r="15" spans="1:21" ht="13.8">
      <c r="B15" s="31">
        <v>4</v>
      </c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34"/>
      <c r="S15" s="34"/>
      <c r="T15" s="19" t="str">
        <f t="shared" si="0"/>
        <v/>
      </c>
      <c r="U15" s="35"/>
    </row>
    <row r="16" spans="1:21" ht="13.8">
      <c r="B16" s="31">
        <v>5</v>
      </c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34"/>
      <c r="S16" s="34"/>
      <c r="T16" s="19" t="str">
        <f t="shared" si="0"/>
        <v/>
      </c>
      <c r="U16" s="35"/>
    </row>
    <row r="17" spans="2:21" ht="13.8">
      <c r="B17" s="31">
        <v>6</v>
      </c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34"/>
      <c r="S17" s="34"/>
      <c r="T17" s="19" t="str">
        <f t="shared" si="0"/>
        <v/>
      </c>
      <c r="U17" s="35"/>
    </row>
    <row r="18" spans="2:21" ht="13.8">
      <c r="B18" s="31">
        <v>7</v>
      </c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34"/>
      <c r="S18" s="34"/>
      <c r="T18" s="19" t="str">
        <f t="shared" si="0"/>
        <v/>
      </c>
      <c r="U18" s="35"/>
    </row>
    <row r="19" spans="2:21" ht="13.8">
      <c r="B19" s="31">
        <v>8</v>
      </c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34"/>
      <c r="S19" s="34"/>
      <c r="T19" s="19" t="str">
        <f t="shared" si="0"/>
        <v/>
      </c>
      <c r="U19" s="35"/>
    </row>
    <row r="20" spans="2:21" ht="13.8">
      <c r="B20" s="31">
        <v>9</v>
      </c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34"/>
      <c r="S20" s="34"/>
      <c r="T20" s="19" t="str">
        <f t="shared" si="0"/>
        <v/>
      </c>
      <c r="U20" s="35"/>
    </row>
    <row r="21" spans="2:21" ht="13.8">
      <c r="B21" s="31">
        <v>10</v>
      </c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4"/>
      <c r="S21" s="34"/>
      <c r="T21" s="19" t="str">
        <f t="shared" si="0"/>
        <v/>
      </c>
      <c r="U21" s="35"/>
    </row>
    <row r="22" spans="2:21" ht="13.8">
      <c r="B22" s="31">
        <v>11</v>
      </c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4"/>
      <c r="S22" s="34"/>
      <c r="T22" s="19" t="str">
        <f t="shared" si="0"/>
        <v/>
      </c>
      <c r="U22" s="35"/>
    </row>
    <row r="23" spans="2:21" ht="13.8">
      <c r="B23" s="31">
        <v>12</v>
      </c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34"/>
      <c r="S23" s="34"/>
      <c r="T23" s="19" t="str">
        <f t="shared" si="0"/>
        <v/>
      </c>
      <c r="U23" s="35"/>
    </row>
    <row r="24" spans="2:21" ht="13.8">
      <c r="B24" s="31">
        <v>13</v>
      </c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34"/>
      <c r="S24" s="34"/>
      <c r="T24" s="19" t="str">
        <f t="shared" si="0"/>
        <v/>
      </c>
      <c r="U24" s="35"/>
    </row>
    <row r="25" spans="2:21" ht="13.8">
      <c r="B25" s="31">
        <v>14</v>
      </c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34"/>
      <c r="S25" s="34"/>
      <c r="T25" s="19" t="str">
        <f t="shared" si="0"/>
        <v/>
      </c>
      <c r="U25" s="35"/>
    </row>
    <row r="26" spans="2:21" ht="13.8">
      <c r="B26" s="31">
        <v>15</v>
      </c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4"/>
      <c r="S26" s="34"/>
      <c r="T26" s="19" t="str">
        <f t="shared" si="0"/>
        <v/>
      </c>
      <c r="U26" s="35"/>
    </row>
    <row r="27" spans="2:21" ht="13.8">
      <c r="B27" s="31">
        <v>16</v>
      </c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34"/>
      <c r="S27" s="34"/>
      <c r="T27" s="19" t="str">
        <f t="shared" si="0"/>
        <v/>
      </c>
      <c r="U27" s="35"/>
    </row>
    <row r="28" spans="2:21" ht="13.8">
      <c r="B28" s="31">
        <v>17</v>
      </c>
      <c r="C28" s="20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34"/>
      <c r="S28" s="34"/>
      <c r="T28" s="19" t="str">
        <f t="shared" si="0"/>
        <v/>
      </c>
      <c r="U28" s="35"/>
    </row>
    <row r="29" spans="2:21" ht="13.8">
      <c r="B29" s="31">
        <v>18</v>
      </c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34"/>
      <c r="S29" s="34"/>
      <c r="T29" s="19" t="str">
        <f t="shared" si="0"/>
        <v/>
      </c>
      <c r="U29" s="35"/>
    </row>
    <row r="30" spans="2:21" ht="13.8">
      <c r="B30" s="31">
        <v>19</v>
      </c>
      <c r="C30" s="20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34"/>
      <c r="S30" s="34"/>
      <c r="T30" s="19" t="str">
        <f t="shared" si="0"/>
        <v/>
      </c>
      <c r="U30" s="35"/>
    </row>
    <row r="31" spans="2:21" ht="13.8">
      <c r="B31" s="31">
        <v>20</v>
      </c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34"/>
      <c r="S31" s="34"/>
      <c r="T31" s="19" t="str">
        <f t="shared" si="0"/>
        <v/>
      </c>
      <c r="U31" s="35"/>
    </row>
    <row r="32" spans="2:21" ht="13.8">
      <c r="B32" s="31">
        <v>21</v>
      </c>
      <c r="C32" s="20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34"/>
      <c r="S32" s="34"/>
      <c r="T32" s="19" t="str">
        <f t="shared" si="0"/>
        <v/>
      </c>
      <c r="U32" s="35"/>
    </row>
    <row r="33" spans="2:21" ht="13.8">
      <c r="B33" s="31">
        <v>22</v>
      </c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34"/>
      <c r="S33" s="34"/>
      <c r="T33" s="19" t="str">
        <f t="shared" si="0"/>
        <v/>
      </c>
      <c r="U33" s="35"/>
    </row>
    <row r="34" spans="2:21" ht="13.8">
      <c r="B34" s="31">
        <v>23</v>
      </c>
      <c r="C34" s="20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34"/>
      <c r="S34" s="34"/>
      <c r="T34" s="19" t="str">
        <f t="shared" si="0"/>
        <v/>
      </c>
      <c r="U34" s="35"/>
    </row>
    <row r="35" spans="2:21" ht="13.8">
      <c r="B35" s="31">
        <v>24</v>
      </c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4"/>
      <c r="S35" s="34"/>
      <c r="T35" s="19" t="str">
        <f t="shared" si="0"/>
        <v/>
      </c>
      <c r="U35" s="35"/>
    </row>
    <row r="36" spans="2:21" ht="13.8">
      <c r="B36" s="31">
        <v>25</v>
      </c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34"/>
      <c r="S36" s="34"/>
      <c r="T36" s="19" t="str">
        <f t="shared" si="0"/>
        <v/>
      </c>
      <c r="U36" s="35"/>
    </row>
    <row r="37" spans="2:21" ht="13.8">
      <c r="B37" s="31">
        <v>26</v>
      </c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34"/>
      <c r="S37" s="34"/>
      <c r="T37" s="19" t="str">
        <f t="shared" si="0"/>
        <v/>
      </c>
      <c r="U37" s="35"/>
    </row>
    <row r="38" spans="2:21" ht="13.8">
      <c r="B38" s="31">
        <v>27</v>
      </c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34"/>
      <c r="S38" s="34"/>
      <c r="T38" s="19" t="str">
        <f t="shared" si="0"/>
        <v/>
      </c>
      <c r="U38" s="35"/>
    </row>
    <row r="39" spans="2:21" ht="13.8">
      <c r="B39" s="31">
        <v>28</v>
      </c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34"/>
      <c r="S39" s="34"/>
      <c r="T39" s="19" t="str">
        <f t="shared" si="0"/>
        <v/>
      </c>
      <c r="U39" s="35"/>
    </row>
    <row r="40" spans="2:21" ht="13.8">
      <c r="B40" s="31">
        <v>29</v>
      </c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34"/>
      <c r="S40" s="34"/>
      <c r="T40" s="19" t="str">
        <f t="shared" si="0"/>
        <v/>
      </c>
      <c r="U40" s="35"/>
    </row>
    <row r="41" spans="2:21" ht="13.8">
      <c r="B41" s="31">
        <v>30</v>
      </c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34"/>
      <c r="S41" s="34"/>
      <c r="T41" s="19" t="str">
        <f t="shared" si="0"/>
        <v/>
      </c>
      <c r="U41" s="35"/>
    </row>
    <row r="42" spans="2:21" ht="13.8">
      <c r="B42" s="31">
        <v>31</v>
      </c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34"/>
      <c r="S42" s="34"/>
      <c r="T42" s="19" t="str">
        <f t="shared" si="0"/>
        <v/>
      </c>
      <c r="U42" s="35"/>
    </row>
    <row r="43" spans="2:21" ht="13.8">
      <c r="B43" s="31">
        <v>32</v>
      </c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4"/>
      <c r="S43" s="34"/>
      <c r="T43" s="19" t="str">
        <f t="shared" si="0"/>
        <v/>
      </c>
      <c r="U43" s="35"/>
    </row>
    <row r="44" spans="2:21" ht="13.8">
      <c r="B44" s="31">
        <v>33</v>
      </c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34"/>
      <c r="S44" s="34"/>
      <c r="T44" s="19" t="str">
        <f t="shared" si="0"/>
        <v/>
      </c>
      <c r="U44" s="35"/>
    </row>
    <row r="45" spans="2:21" ht="13.8">
      <c r="B45" s="31">
        <v>34</v>
      </c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34"/>
      <c r="S45" s="34"/>
      <c r="T45" s="19" t="str">
        <f t="shared" si="0"/>
        <v/>
      </c>
      <c r="U45" s="35"/>
    </row>
    <row r="46" spans="2:21" ht="13.8">
      <c r="B46" s="31">
        <v>35</v>
      </c>
      <c r="C46" s="20"/>
      <c r="D46" s="21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34"/>
      <c r="S46" s="34"/>
      <c r="T46" s="19" t="str">
        <f t="shared" si="0"/>
        <v/>
      </c>
      <c r="U46" s="35"/>
    </row>
    <row r="47" spans="2:21" ht="13.8">
      <c r="B47" s="31">
        <v>36</v>
      </c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34"/>
      <c r="S47" s="34"/>
      <c r="T47" s="19" t="str">
        <f t="shared" si="0"/>
        <v/>
      </c>
      <c r="U47" s="35"/>
    </row>
    <row r="48" spans="2:21" ht="13.8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4"/>
      <c r="S48" s="34"/>
      <c r="T48" s="19" t="str">
        <f t="shared" si="0"/>
        <v/>
      </c>
      <c r="U48" s="35"/>
    </row>
    <row r="49" spans="2:21" ht="13.8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34"/>
      <c r="T49" s="19" t="str">
        <f t="shared" si="0"/>
        <v/>
      </c>
      <c r="U49" s="35"/>
    </row>
    <row r="50" spans="2:21" ht="13.8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4"/>
      <c r="S50" s="34"/>
      <c r="T50" s="19" t="str">
        <f t="shared" si="0"/>
        <v/>
      </c>
      <c r="U50" s="35"/>
    </row>
    <row r="51" spans="2:21" ht="13.8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38"/>
      <c r="S51" s="38"/>
      <c r="T51" s="42" t="str">
        <f t="shared" si="0"/>
        <v/>
      </c>
      <c r="U51" s="43"/>
    </row>
    <row r="52" spans="2:21" ht="13.8">
      <c r="B52" s="3"/>
      <c r="C52" s="11"/>
      <c r="D52" s="104" t="s">
        <v>35</v>
      </c>
      <c r="E52" s="105"/>
      <c r="F52" s="60" t="str">
        <f t="shared" ref="F52:Q52" si="1">F11</f>
        <v>SEM1</v>
      </c>
      <c r="G52" s="47" t="str">
        <f t="shared" si="1"/>
        <v>SEM2</v>
      </c>
      <c r="H52" s="47" t="str">
        <f t="shared" si="1"/>
        <v>SEM3</v>
      </c>
      <c r="I52" s="47" t="str">
        <f t="shared" si="1"/>
        <v>SEM4</v>
      </c>
      <c r="J52" s="47" t="str">
        <f t="shared" si="1"/>
        <v>SEM5</v>
      </c>
      <c r="K52" s="47" t="str">
        <f t="shared" si="1"/>
        <v>SEM6</v>
      </c>
      <c r="L52" s="47" t="str">
        <f t="shared" si="1"/>
        <v>SEM7</v>
      </c>
      <c r="M52" s="47" t="str">
        <f t="shared" si="1"/>
        <v>SEM8</v>
      </c>
      <c r="N52" s="47" t="str">
        <f t="shared" si="1"/>
        <v>SEM9</v>
      </c>
      <c r="O52" s="47" t="str">
        <f t="shared" si="1"/>
        <v>SEM10</v>
      </c>
      <c r="P52" s="47" t="str">
        <f t="shared" si="1"/>
        <v>SEM11</v>
      </c>
      <c r="Q52" s="48" t="str">
        <f t="shared" si="1"/>
        <v>SEM12</v>
      </c>
      <c r="R52" s="36" t="s">
        <v>36</v>
      </c>
      <c r="S52" s="106" t="s">
        <v>35</v>
      </c>
      <c r="T52" s="106"/>
      <c r="U52" s="107"/>
    </row>
    <row r="53" spans="2:21" ht="13.8">
      <c r="B53" s="3"/>
      <c r="C53" s="11"/>
      <c r="D53" s="86" t="s">
        <v>37</v>
      </c>
      <c r="E53" s="87"/>
      <c r="F53" s="14">
        <f t="shared" ref="F53:Q53" si="2">COUNTIF(F12:F51,"Si")</f>
        <v>0</v>
      </c>
      <c r="G53" s="6">
        <f t="shared" si="2"/>
        <v>0</v>
      </c>
      <c r="H53" s="6">
        <f t="shared" si="2"/>
        <v>0</v>
      </c>
      <c r="I53" s="6">
        <f t="shared" si="2"/>
        <v>0</v>
      </c>
      <c r="J53" s="6">
        <f t="shared" si="2"/>
        <v>0</v>
      </c>
      <c r="K53" s="6">
        <f t="shared" si="2"/>
        <v>0</v>
      </c>
      <c r="L53" s="6">
        <f t="shared" si="2"/>
        <v>0</v>
      </c>
      <c r="M53" s="6">
        <f t="shared" si="2"/>
        <v>0</v>
      </c>
      <c r="N53" s="6">
        <f t="shared" si="2"/>
        <v>0</v>
      </c>
      <c r="O53" s="6">
        <f t="shared" si="2"/>
        <v>0</v>
      </c>
      <c r="P53" s="6">
        <f t="shared" si="2"/>
        <v>0</v>
      </c>
      <c r="Q53" s="9">
        <f t="shared" si="2"/>
        <v>0</v>
      </c>
      <c r="R53" s="59" t="e">
        <f>Q53*100/Q$57</f>
        <v>#DIV/0!</v>
      </c>
      <c r="S53" s="108" t="s">
        <v>38</v>
      </c>
      <c r="T53" s="108"/>
      <c r="U53" s="109"/>
    </row>
    <row r="54" spans="2:21" ht="13.8">
      <c r="B54" s="3"/>
      <c r="D54" s="86" t="s">
        <v>39</v>
      </c>
      <c r="E54" s="87"/>
      <c r="F54" s="15">
        <f t="shared" ref="F54:Q54" si="3">COUNTIF(F12:F51,"No")</f>
        <v>0</v>
      </c>
      <c r="G54" s="5">
        <f t="shared" si="3"/>
        <v>0</v>
      </c>
      <c r="H54" s="5">
        <f t="shared" si="3"/>
        <v>0</v>
      </c>
      <c r="I54" s="5">
        <f t="shared" si="3"/>
        <v>0</v>
      </c>
      <c r="J54" s="5">
        <f t="shared" si="3"/>
        <v>0</v>
      </c>
      <c r="K54" s="5">
        <f t="shared" si="3"/>
        <v>0</v>
      </c>
      <c r="L54" s="5">
        <f t="shared" si="3"/>
        <v>0</v>
      </c>
      <c r="M54" s="5">
        <f t="shared" si="3"/>
        <v>0</v>
      </c>
      <c r="N54" s="5">
        <f t="shared" si="3"/>
        <v>0</v>
      </c>
      <c r="O54" s="5">
        <f t="shared" si="3"/>
        <v>0</v>
      </c>
      <c r="P54" s="5">
        <f t="shared" si="3"/>
        <v>0</v>
      </c>
      <c r="Q54" s="10">
        <f t="shared" si="3"/>
        <v>0</v>
      </c>
      <c r="R54" s="59" t="e">
        <f>Q54*100/Q$57</f>
        <v>#DIV/0!</v>
      </c>
      <c r="S54" s="88" t="s">
        <v>40</v>
      </c>
      <c r="T54" s="88"/>
      <c r="U54" s="89"/>
    </row>
    <row r="55" spans="2:21" ht="13.8">
      <c r="B55" s="3"/>
      <c r="D55" s="86" t="s">
        <v>41</v>
      </c>
      <c r="E55" s="87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0</v>
      </c>
      <c r="M55" s="5">
        <f t="shared" si="4"/>
        <v>0</v>
      </c>
      <c r="N55" s="5">
        <f t="shared" si="4"/>
        <v>0</v>
      </c>
      <c r="O55" s="5">
        <f t="shared" si="4"/>
        <v>0</v>
      </c>
      <c r="P55" s="5">
        <f t="shared" si="4"/>
        <v>0</v>
      </c>
      <c r="Q55" s="10">
        <f t="shared" si="4"/>
        <v>0</v>
      </c>
      <c r="R55" s="59" t="e">
        <f>Q55*100/Q$57</f>
        <v>#DIV/0!</v>
      </c>
      <c r="S55" s="88" t="s">
        <v>42</v>
      </c>
      <c r="T55" s="88"/>
      <c r="U55" s="89"/>
    </row>
    <row r="56" spans="2:21" ht="13.8">
      <c r="B56" s="3"/>
      <c r="D56" s="86" t="s">
        <v>43</v>
      </c>
      <c r="E56" s="87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0</v>
      </c>
      <c r="N56" s="5">
        <f t="shared" si="5"/>
        <v>0</v>
      </c>
      <c r="O56" s="5">
        <f t="shared" si="5"/>
        <v>0</v>
      </c>
      <c r="P56" s="5">
        <f t="shared" si="5"/>
        <v>0</v>
      </c>
      <c r="Q56" s="10">
        <f t="shared" si="5"/>
        <v>0</v>
      </c>
      <c r="R56" s="59" t="e">
        <f>Q56*100/Q$57</f>
        <v>#DIV/0!</v>
      </c>
      <c r="S56" s="88" t="s">
        <v>44</v>
      </c>
      <c r="T56" s="88"/>
      <c r="U56" s="89"/>
    </row>
    <row r="57" spans="2:21" ht="15.75" customHeight="1">
      <c r="B57" s="3"/>
      <c r="D57" s="116" t="s">
        <v>45</v>
      </c>
      <c r="E57" s="117"/>
      <c r="F57" s="62">
        <f>SUM(F53:F56)</f>
        <v>0</v>
      </c>
      <c r="G57" s="63">
        <f t="shared" ref="G57:Q57" si="6">SUM(G53:G56)</f>
        <v>0</v>
      </c>
      <c r="H57" s="63">
        <f t="shared" si="6"/>
        <v>0</v>
      </c>
      <c r="I57" s="63">
        <f t="shared" si="6"/>
        <v>0</v>
      </c>
      <c r="J57" s="63">
        <f t="shared" si="6"/>
        <v>0</v>
      </c>
      <c r="K57" s="63">
        <f t="shared" si="6"/>
        <v>0</v>
      </c>
      <c r="L57" s="63">
        <f t="shared" si="6"/>
        <v>0</v>
      </c>
      <c r="M57" s="63">
        <f t="shared" si="6"/>
        <v>0</v>
      </c>
      <c r="N57" s="63">
        <f t="shared" si="6"/>
        <v>0</v>
      </c>
      <c r="O57" s="63">
        <f t="shared" si="6"/>
        <v>0</v>
      </c>
      <c r="P57" s="63">
        <f t="shared" si="6"/>
        <v>0</v>
      </c>
      <c r="Q57" s="64">
        <f t="shared" si="6"/>
        <v>0</v>
      </c>
      <c r="R57" s="61" t="e">
        <f>SUM(R53:R56)</f>
        <v>#DIV/0!</v>
      </c>
      <c r="S57" s="118" t="s">
        <v>46</v>
      </c>
      <c r="T57" s="118"/>
      <c r="U57" s="119"/>
    </row>
    <row r="58" spans="2:21" ht="15.75" customHeight="1">
      <c r="B58" s="3"/>
      <c r="E58" s="4"/>
      <c r="F58" s="44"/>
      <c r="G58" s="45"/>
      <c r="H58" s="45"/>
      <c r="I58" s="45"/>
      <c r="J58" s="120" t="s">
        <v>47</v>
      </c>
      <c r="K58" s="120"/>
      <c r="L58" s="120"/>
      <c r="M58" s="120"/>
      <c r="N58" s="120"/>
      <c r="O58" s="120"/>
      <c r="P58" s="121"/>
      <c r="Q58" s="40" t="e">
        <f>COUNTIF(T12:T51,"&lt;0")-(((R54+R55)*F57)/100)</f>
        <v>#DIV/0!</v>
      </c>
      <c r="R58" s="37" t="e">
        <f>Q58*100/F57</f>
        <v>#DIV/0!</v>
      </c>
      <c r="S58" s="122" t="s">
        <v>48</v>
      </c>
      <c r="T58" s="122"/>
      <c r="U58" s="123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" customHeight="1" thickBot="1">
      <c r="C60" s="124" t="s">
        <v>51</v>
      </c>
      <c r="D60" s="124"/>
      <c r="E60" s="7"/>
      <c r="F60" s="8"/>
      <c r="G60" s="125" t="s">
        <v>54</v>
      </c>
      <c r="H60" s="125"/>
      <c r="I60" s="125"/>
      <c r="J60" s="125"/>
      <c r="K60" s="125"/>
      <c r="L60" s="125"/>
      <c r="M60" s="125"/>
      <c r="N60" s="125"/>
      <c r="O60" s="46"/>
      <c r="P60" s="126" t="s">
        <v>56</v>
      </c>
      <c r="Q60" s="126"/>
      <c r="R60" s="126"/>
      <c r="S60" s="126"/>
      <c r="T60" s="126"/>
      <c r="U60" s="126"/>
    </row>
    <row r="61" spans="2:21" ht="15" customHeight="1">
      <c r="B61" s="110" t="s">
        <v>52</v>
      </c>
      <c r="C61" s="111"/>
      <c r="D61" s="111"/>
      <c r="E61" s="112"/>
      <c r="G61" s="110" t="s">
        <v>53</v>
      </c>
      <c r="H61" s="111"/>
      <c r="I61" s="111"/>
      <c r="J61" s="111"/>
      <c r="K61" s="111"/>
      <c r="L61" s="111"/>
      <c r="M61" s="111"/>
      <c r="N61" s="112"/>
      <c r="P61" s="110" t="s">
        <v>55</v>
      </c>
      <c r="Q61" s="111"/>
      <c r="R61" s="111"/>
      <c r="S61" s="111"/>
      <c r="T61" s="111"/>
      <c r="U61" s="112"/>
    </row>
    <row r="62" spans="2:21" ht="10.5" customHeight="1" thickBot="1">
      <c r="B62" s="113"/>
      <c r="C62" s="114"/>
      <c r="D62" s="114"/>
      <c r="E62" s="115"/>
      <c r="G62" s="113"/>
      <c r="H62" s="114"/>
      <c r="I62" s="114"/>
      <c r="J62" s="114"/>
      <c r="K62" s="114"/>
      <c r="L62" s="114"/>
      <c r="M62" s="114"/>
      <c r="N62" s="115"/>
      <c r="O62" s="18"/>
      <c r="P62" s="113"/>
      <c r="Q62" s="114"/>
      <c r="R62" s="114"/>
      <c r="S62" s="114"/>
      <c r="T62" s="114"/>
      <c r="U62" s="115"/>
    </row>
    <row r="63" spans="2:21" ht="14.25" customHeight="1">
      <c r="I63" s="18"/>
      <c r="J63" s="18"/>
      <c r="K63" s="18"/>
    </row>
  </sheetData>
  <sheetProtection deleteRows="0" selectLockedCells="1" autoFilter="0"/>
  <sortState ref="D11:G47">
    <sortCondition ref="D11"/>
  </sortState>
  <mergeCells count="39">
    <mergeCell ref="D57:E57"/>
    <mergeCell ref="B6:D6"/>
    <mergeCell ref="D10:E10"/>
    <mergeCell ref="E3:N3"/>
    <mergeCell ref="E4:N4"/>
    <mergeCell ref="E5:N5"/>
    <mergeCell ref="E6:N6"/>
    <mergeCell ref="O6:U6"/>
    <mergeCell ref="R9:U9"/>
    <mergeCell ref="B61:E62"/>
    <mergeCell ref="P61:U62"/>
    <mergeCell ref="D52:E52"/>
    <mergeCell ref="D53:E53"/>
    <mergeCell ref="G61:N62"/>
    <mergeCell ref="S53:U53"/>
    <mergeCell ref="S54:U54"/>
    <mergeCell ref="S55:U55"/>
    <mergeCell ref="S56:U56"/>
    <mergeCell ref="S57:U57"/>
    <mergeCell ref="C60:D60"/>
    <mergeCell ref="D54:E54"/>
    <mergeCell ref="D55:E55"/>
    <mergeCell ref="D56:E56"/>
    <mergeCell ref="E2:N2"/>
    <mergeCell ref="S52:U52"/>
    <mergeCell ref="G60:N60"/>
    <mergeCell ref="P60:U60"/>
    <mergeCell ref="A1:Q1"/>
    <mergeCell ref="B2:D2"/>
    <mergeCell ref="B3:D3"/>
    <mergeCell ref="B4:D4"/>
    <mergeCell ref="B5:D5"/>
    <mergeCell ref="S58:U58"/>
    <mergeCell ref="J58:P58"/>
    <mergeCell ref="O2:U3"/>
    <mergeCell ref="D9:E9"/>
    <mergeCell ref="F8:Q8"/>
    <mergeCell ref="O4:U4"/>
    <mergeCell ref="O5:U5"/>
  </mergeCells>
  <conditionalFormatting sqref="F9:Q9 F12:Q51">
    <cfRule type="cellIs" dxfId="6" priority="4" operator="equal">
      <formula>"No"</formula>
    </cfRule>
    <cfRule type="cellIs" dxfId="5" priority="6" operator="equal">
      <formula>"DES"</formula>
    </cfRule>
  </conditionalFormatting>
  <conditionalFormatting sqref="F9:Q9 F12:Q51">
    <cfRule type="cellIs" dxfId="4" priority="5" operator="equal">
      <formula>"EGR"</formula>
    </cfRule>
  </conditionalFormatting>
  <conditionalFormatting sqref="T12:T51">
    <cfRule type="cellIs" dxfId="3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92EBD2765DB94D93090EF514D38263" ma:contentTypeVersion="4" ma:contentTypeDescription="Crear nuevo documento." ma:contentTypeScope="" ma:versionID="a658d0d9c4dab86788d2daa7cb6fe4c0">
  <xsd:schema xmlns:xsd="http://www.w3.org/2001/XMLSchema" xmlns:xs="http://www.w3.org/2001/XMLSchema" xmlns:p="http://schemas.microsoft.com/office/2006/metadata/properties" xmlns:ns2="030bfa5e-4aa0-4cf0-9236-81f238e2ce07" targetNamespace="http://schemas.microsoft.com/office/2006/metadata/properties" ma:root="true" ma:fieldsID="1d91d1576fe5c6bc27f0fafb59fad040" ns2:_="">
    <xsd:import namespace="030bfa5e-4aa0-4cf0-9236-81f238e2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bfa5e-4aa0-4cf0-9236-81f238e2c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7BC22-2F78-44C8-97EC-421D6957724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30bfa5e-4aa0-4cf0-9236-81f238e2ce07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7C9C940-86EA-44AD-A0D1-6B03D10D9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0bfa5e-4aa0-4cf0-9236-81f238e2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2915F3-6466-4466-AFAA-A7699534FA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AD18</vt:lpstr>
      <vt:lpstr>EJ19</vt:lpstr>
      <vt:lpstr>AD19</vt:lpstr>
      <vt:lpstr>EJ21</vt:lpstr>
      <vt:lpstr>EJ24</vt:lpstr>
      <vt:lpstr>EDITABLE</vt:lpstr>
      <vt:lpstr>'AD18'!Área_de_impresión</vt:lpstr>
      <vt:lpstr>'AD19'!Área_de_impresión</vt:lpstr>
      <vt:lpstr>EDITABLE!Área_de_impresión</vt:lpstr>
      <vt:lpstr>'EJ19'!Área_de_impresión</vt:lpstr>
      <vt:lpstr>'EJ21'!Área_de_impresión</vt:lpstr>
      <vt:lpstr>'EJ24'!Área_de_impresión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199880</dc:creator>
  <cp:keywords/>
  <dc:description/>
  <cp:lastModifiedBy>Pepe Ortiz Espinosa</cp:lastModifiedBy>
  <cp:revision/>
  <cp:lastPrinted>2024-08-12T19:40:47Z</cp:lastPrinted>
  <dcterms:created xsi:type="dcterms:W3CDTF">2019-01-08T15:55:12Z</dcterms:created>
  <dcterms:modified xsi:type="dcterms:W3CDTF">2024-08-12T21:17:41Z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0x0101006592EBD2765DB94D93090EF514D38263</vt:lpwstr>
  </property>
</Properties>
</file>