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rio/Documents/PLANEACIONES Y REPORTES/ReportesAGO-DIC2024/"/>
    </mc:Choice>
  </mc:AlternateContent>
  <xr:revisionPtr revIDLastSave="0" documentId="8_{941A2BE3-320C-B94C-81B7-524E41D8F262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MATERIA" sheetId="6" r:id="rId1"/>
    <sheet name="INSTRUCTIVO DE LLENADO" sheetId="9" r:id="rId2"/>
  </sheets>
  <definedNames>
    <definedName name="_xlnm._FilterDatabase" localSheetId="0" hidden="1">MATERIA!$E$6:$AQ$42</definedName>
    <definedName name="_xlnm.Print_Area" localSheetId="1">'INSTRUCTIVO DE LLENADO'!$A$1:$O$20</definedName>
    <definedName name="_xlnm.Print_Area" localSheetId="0">MATERIA!$A$1:$AW$48</definedName>
    <definedName name="NOMBRE">#REF!</definedName>
    <definedName name="_xlnm.Print_Titles" localSheetId="0">MATERIA!$A:$F,MATERIA!$1:$7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9" i="6" l="1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5" i="6"/>
  <c r="AD26" i="6"/>
  <c r="AD27" i="6"/>
  <c r="AD28" i="6"/>
  <c r="AD29" i="6"/>
  <c r="AD30" i="6"/>
  <c r="AD31" i="6"/>
  <c r="AD32" i="6"/>
  <c r="AD33" i="6"/>
  <c r="AD34" i="6"/>
  <c r="AD35" i="6"/>
  <c r="AD8" i="6"/>
  <c r="T9" i="6" l="1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8" i="6"/>
  <c r="T43" i="6" l="1"/>
  <c r="AD43" i="6"/>
  <c r="AZ3" i="6"/>
  <c r="AQ43" i="6" s="1"/>
  <c r="AW44" i="6" l="1"/>
  <c r="AS44" i="6"/>
  <c r="AG44" i="6"/>
  <c r="U44" i="6"/>
  <c r="AR44" i="6"/>
  <c r="AU43" i="6"/>
  <c r="AO43" i="6"/>
  <c r="AE43" i="6"/>
  <c r="AP44" i="6"/>
  <c r="AF44" i="6"/>
  <c r="AQ44" i="6"/>
  <c r="AQ45" i="6" s="1"/>
  <c r="AP43" i="6"/>
  <c r="AT43" i="6"/>
  <c r="AO44" i="6"/>
  <c r="AR43" i="6"/>
  <c r="AF43" i="6"/>
  <c r="U43" i="6"/>
  <c r="AN43" i="6"/>
  <c r="AU44" i="6"/>
  <c r="AE44" i="6"/>
  <c r="AW43" i="6"/>
  <c r="AS43" i="6"/>
  <c r="AG43" i="6"/>
  <c r="T44" i="6"/>
  <c r="AT44" i="6"/>
  <c r="AN44" i="6"/>
  <c r="AD44" i="6"/>
  <c r="AR45" i="6" l="1"/>
  <c r="AP45" i="6"/>
  <c r="AW45" i="6"/>
  <c r="AV43" i="6"/>
  <c r="AV44" i="6"/>
  <c r="AG45" i="6"/>
  <c r="AS45" i="6"/>
  <c r="AF45" i="6"/>
  <c r="U45" i="6"/>
  <c r="AU45" i="6"/>
  <c r="AN45" i="6"/>
  <c r="AD45" i="6"/>
  <c r="T45" i="6"/>
  <c r="AE45" i="6"/>
  <c r="AT45" i="6"/>
  <c r="AO45" i="6"/>
  <c r="AV45" i="6" l="1"/>
</calcChain>
</file>

<file path=xl/sharedStrings.xml><?xml version="1.0" encoding="utf-8"?>
<sst xmlns="http://schemas.openxmlformats.org/spreadsheetml/2006/main" count="158" uniqueCount="142">
  <si>
    <t>GRUPO:</t>
  </si>
  <si>
    <t>CLAVE:</t>
  </si>
  <si>
    <t>TEMA 2</t>
  </si>
  <si>
    <t>TEMA 3</t>
  </si>
  <si>
    <t>TEMA 1</t>
  </si>
  <si>
    <t>TEMA 4</t>
  </si>
  <si>
    <t>TEMA 5</t>
  </si>
  <si>
    <t>TEMA 6</t>
  </si>
  <si>
    <t>TEMA 7</t>
  </si>
  <si>
    <t>DOCENTE:</t>
  </si>
  <si>
    <t>PERIODO:</t>
  </si>
  <si>
    <t>1A. OP.</t>
  </si>
  <si>
    <t>2A. OP.</t>
  </si>
  <si>
    <t>PRIMER SEGUIMIENTO</t>
  </si>
  <si>
    <t>SEGUNDO SEGUIMIENTO</t>
  </si>
  <si>
    <t>TERCER SEGUIMIENTO</t>
  </si>
  <si>
    <t>ÍNDICE DE APROBACIÓN:</t>
  </si>
  <si>
    <t>NC</t>
  </si>
  <si>
    <t>ÍNDICE DE REPROBACIÓN:</t>
  </si>
  <si>
    <t>1)</t>
  </si>
  <si>
    <t>Anotar el nombre del departamento académico</t>
  </si>
  <si>
    <t>2)</t>
  </si>
  <si>
    <t>Anotar el nombre del docente</t>
  </si>
  <si>
    <t>Anotar la clave de la asignatura</t>
  </si>
  <si>
    <t>Anotar el nombre de la asignatura</t>
  </si>
  <si>
    <t>Anotar el grupo correspondiente</t>
  </si>
  <si>
    <t>Anotar el periodo correspondiente al semestre</t>
  </si>
  <si>
    <t>Registrar el nombre completo del estudiante</t>
  </si>
  <si>
    <t>Calcular el promedio final del estudiante y registrar en la columna de primera o segunda oportunidad según sea el caso</t>
  </si>
  <si>
    <t>Registrar las fechas de los seguimientos de acuerdo al calendario escolar</t>
  </si>
  <si>
    <t>Firma del Jefe del departamento académico correspondiente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</si>
  <si>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</si>
  <si>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</si>
  <si>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</si>
  <si>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</si>
  <si>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</si>
  <si>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</si>
  <si>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</si>
  <si>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</si>
  <si>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</si>
  <si>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</si>
  <si>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</si>
  <si>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No.</t>
  </si>
  <si>
    <t>NOMBRE DEL ESTUDIANTE (7)</t>
  </si>
  <si>
    <t>C A L I F I C A C I O N E S (9)</t>
  </si>
  <si>
    <t>PROMEDIO  FINAL (10)</t>
  </si>
  <si>
    <t>Instructivo de llenado</t>
  </si>
  <si>
    <t>Registrar el número de control del estudiante (es indispensable llenar este campo para que las fórmulas funcionen)</t>
  </si>
  <si>
    <t>Registrar las calificaciones obtenidas por el estudiante ya sea en primera oporunidad (1A. OP.) o segunda oportunidad (2A. OP.). Si el estudiante no presentó, colocar NP.</t>
  </si>
  <si>
    <t>Al colocar las calificaciones automáticamente se generará el porcentaje de aprobación y de reprobación (incluidos los NP).</t>
  </si>
  <si>
    <t>ASIGNATURA:                                                                       (4)</t>
  </si>
  <si>
    <t>NÚM DE CONTROL (8)</t>
  </si>
  <si>
    <t>NOTA 1:</t>
  </si>
  <si>
    <t>X</t>
  </si>
  <si>
    <t xml:space="preserve">DEPARTAMENTO: </t>
  </si>
  <si>
    <t>Firma del docente una vez impreso el reporte</t>
  </si>
  <si>
    <t xml:space="preserve">NOTA 2: </t>
  </si>
  <si>
    <t>Las filas pueden ser disminuidas de acuerdo a la cantidad de alumnos que se tengan en grupo.</t>
  </si>
  <si>
    <t>SISTEMAS Y COMPUTACIÓN</t>
  </si>
  <si>
    <t>MC. MARIO HUMBERTO TIBURCIO ZUÑIGA</t>
  </si>
  <si>
    <t>EX1</t>
  </si>
  <si>
    <t>NOMBRE Y FIRMA DEL DOCENTE</t>
  </si>
  <si>
    <t>MARIO HUMBERTO TIBURCIO ZUÑIGA</t>
  </si>
  <si>
    <t>T1</t>
  </si>
  <si>
    <t>Cue</t>
  </si>
  <si>
    <t>pWifi</t>
  </si>
  <si>
    <t>XB</t>
  </si>
  <si>
    <t>PROCESAMIENTO DE DATOS CON PYTHON</t>
  </si>
  <si>
    <t>AGO-DICIEMBRE 2024</t>
  </si>
  <si>
    <t>ARELLANO ROSAS MANUEL MAXIMILIANO</t>
  </si>
  <si>
    <t>20091029</t>
  </si>
  <si>
    <t>AVILA RODRIGUEZ JONATHAN OSIEL</t>
  </si>
  <si>
    <t>21090951</t>
  </si>
  <si>
    <t>BATALLA SORIANO EDREI EDUARDO</t>
  </si>
  <si>
    <t>21090964</t>
  </si>
  <si>
    <t>CASTAÑEDA ORDUÑO BRYAN SAIM</t>
  </si>
  <si>
    <t>20091054</t>
  </si>
  <si>
    <t>DOMINGUEZ ROMAN CARLOS DANIEL</t>
  </si>
  <si>
    <t>21090992</t>
  </si>
  <si>
    <t>FLORES CORDOVA MARIA FERNANDA</t>
  </si>
  <si>
    <t>21091000</t>
  </si>
  <si>
    <t>FLORES PINEDA JAVIER</t>
  </si>
  <si>
    <t>19091311</t>
  </si>
  <si>
    <t>MARTINEZ ZAGAL JORGE ERNESTO</t>
  </si>
  <si>
    <t>20091129</t>
  </si>
  <si>
    <t>PEÑA SOTELO DAYRA</t>
  </si>
  <si>
    <t>21091069</t>
  </si>
  <si>
    <t>POLICARPO GUZMAN LUIS FERNANDO</t>
  </si>
  <si>
    <t>21091072</t>
  </si>
  <si>
    <t>PORTILLO HERNANDEZ SUAHIL KRISTEN</t>
  </si>
  <si>
    <t>21091074</t>
  </si>
  <si>
    <t>RAMIREZ CASARREAL ISMAEL RODRIGO</t>
  </si>
  <si>
    <t>21091077</t>
  </si>
  <si>
    <t>RAMIREZ MALPICA BERNARDO</t>
  </si>
  <si>
    <t>21090145</t>
  </si>
  <si>
    <t>RAMIREZ PEÑA SAMUEL DE JESUS</t>
  </si>
  <si>
    <t>21091080</t>
  </si>
  <si>
    <t>RODRIGUEZ GARCIA ALFREDO</t>
  </si>
  <si>
    <t>20091164</t>
  </si>
  <si>
    <t>ROMAN CARVAJAL DIANA ITZEL</t>
  </si>
  <si>
    <t>20091167</t>
  </si>
  <si>
    <t>SALGADO ANDRADE GUSTAVO FRANCISCO</t>
  </si>
  <si>
    <t>20091177</t>
  </si>
  <si>
    <t>SALGADO SANTIAGO CHRISTOPHER</t>
  </si>
  <si>
    <t>21091095</t>
  </si>
  <si>
    <t>SALGADO SANTIAGO JENNIFER</t>
  </si>
  <si>
    <t>21091096</t>
  </si>
  <si>
    <t>SERAFIN RUVALCABA RICARDO</t>
  </si>
  <si>
    <t>21091101</t>
  </si>
  <si>
    <t>SORIANO FLORES JOSÉ ÁNGEL</t>
  </si>
  <si>
    <t>18090259</t>
  </si>
  <si>
    <t>SOTO ORTIZ MONTSERRAT</t>
  </si>
  <si>
    <t>21091103</t>
  </si>
  <si>
    <t>TOLEDO AREVALO MARCO ANTONIO</t>
  </si>
  <si>
    <t>20091192</t>
  </si>
  <si>
    <t>VALDEZ RABADAN VICTOR HUGO</t>
  </si>
  <si>
    <t>21091114</t>
  </si>
  <si>
    <t>VALES VALLADARES ANA ISABEL</t>
  </si>
  <si>
    <t>21670086</t>
  </si>
  <si>
    <t>VALLE ADAN OSVALDO</t>
  </si>
  <si>
    <t>19091446</t>
  </si>
  <si>
    <t>VALPARAISO PASCUAL ALFREDO</t>
  </si>
  <si>
    <t>20091196</t>
  </si>
  <si>
    <t>ZENDEJAS SOTELO JOSÉ GUADALUPE</t>
  </si>
  <si>
    <t>20091212</t>
  </si>
  <si>
    <t>17 -20 SEPT 2024</t>
  </si>
  <si>
    <t>21  - 25 OCT 2024</t>
  </si>
  <si>
    <t>25  - 29 NOV 2024</t>
  </si>
  <si>
    <t>DAB-2401</t>
  </si>
  <si>
    <t>EcC</t>
  </si>
  <si>
    <t>Rcc</t>
  </si>
  <si>
    <t>PCF</t>
  </si>
  <si>
    <t>Res</t>
  </si>
  <si>
    <t>PMv</t>
  </si>
  <si>
    <t>Pdf</t>
  </si>
  <si>
    <t>GP</t>
  </si>
  <si>
    <t>Ti</t>
  </si>
  <si>
    <t>Cmaq</t>
  </si>
  <si>
    <t>Mqtt</t>
  </si>
  <si>
    <t>Mp1</t>
  </si>
  <si>
    <t>Mp2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</si>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</sst>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5.5"/>
      <name val="Arial"/>
      <family val="2"/>
    </font>
    <font>
      <sz val="5.2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shrinkToFi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locked="0"/>
    </xf>
    <xf numFmtId="9" fontId="2" fillId="0" borderId="0" xfId="13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9" fontId="17" fillId="0" borderId="3" xfId="13" applyFont="1" applyBorder="1" applyAlignment="1" applyProtection="1">
      <alignment horizontal="center" vertical="center" shrinkToFit="1"/>
      <protection hidden="1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9" fontId="12" fillId="0" borderId="3" xfId="13" applyFont="1" applyBorder="1" applyAlignment="1" applyProtection="1">
      <alignment horizontal="center" vertical="center" shrinkToFit="1"/>
      <protection hidden="1"/>
    </xf>
    <xf numFmtId="0" fontId="6" fillId="0" borderId="1" xfId="0" applyNumberFormat="1" applyFont="1" applyFill="1" applyBorder="1" applyAlignment="1" applyProtection="1"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 applyProtection="1">
      <protection locked="0"/>
    </xf>
    <xf numFmtId="0" fontId="18" fillId="0" borderId="0" xfId="0" applyFont="1" applyAlignment="1">
      <alignment horizontal="left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/>
    <xf numFmtId="9" fontId="2" fillId="0" borderId="0" xfId="13" applyFont="1" applyBorder="1" applyAlignment="1" applyProtection="1">
      <alignment horizontal="center" vertical="center"/>
      <protection hidden="1"/>
    </xf>
    <xf numFmtId="9" fontId="12" fillId="0" borderId="2" xfId="13" applyFont="1" applyBorder="1" applyAlignment="1" applyProtection="1">
      <alignment horizontal="center" vertical="center" shrinkToFit="1"/>
      <protection hidden="1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0" applyFont="1"/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1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1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1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2" fontId="6" fillId="0" borderId="3" xfId="0" applyNumberFormat="1" applyFont="1" applyFill="1" applyBorder="1" applyAlignment="1" applyProtection="1">
      <alignment horizontal="center" vertical="center" shrinkToFit="1"/>
      <protection locked="0"/>
    </xf>
  </cellXfs>
  <cellStyles count="4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Normal" xfId="0" builtinId="0"/>
    <cellStyle name="Porcentaje" xfId="13" builtinId="5"/>
  </cellStyles>
  <dxfs count="12"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theme="0"/>
      </font>
    </dxf>
    <dxf>
      <font>
        <b/>
        <i/>
        <color rgb="FF00B050"/>
      </font>
      <fill>
        <patternFill patternType="none">
          <bgColor auto="1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/>
        <color theme="6" tint="-0.499984740745262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C51"/>
  <sheetViews>
    <sheetView showGridLines="0" tabSelected="1" view="pageLayout" topLeftCell="A17" zoomScale="165" zoomScaleNormal="150" zoomScaleSheetLayoutView="76" zoomScalePageLayoutView="165" workbookViewId="0">
      <selection activeCell="AN8" sqref="AN8:AW35"/>
    </sheetView>
  </sheetViews>
  <sheetFormatPr baseColWidth="10" defaultColWidth="10.6640625" defaultRowHeight="13"/>
  <cols>
    <col min="1" max="1" width="4.6640625" style="6" customWidth="1"/>
    <col min="2" max="2" width="12.1640625" style="6" customWidth="1"/>
    <col min="3" max="3" width="14.33203125" style="6" customWidth="1"/>
    <col min="4" max="4" width="12" style="6" customWidth="1"/>
    <col min="5" max="5" width="9.6640625" style="6" customWidth="1"/>
    <col min="6" max="6" width="9" style="10" customWidth="1"/>
    <col min="7" max="14" width="5.83203125" style="43" hidden="1" customWidth="1"/>
    <col min="15" max="15" width="4.1640625" style="43" hidden="1" customWidth="1"/>
    <col min="16" max="18" width="3.1640625" style="43" hidden="1" customWidth="1"/>
    <col min="19" max="19" width="4.1640625" style="43" hidden="1" customWidth="1"/>
    <col min="20" max="20" width="3.83203125" style="6" customWidth="1"/>
    <col min="21" max="21" width="3.5" style="6" customWidth="1"/>
    <col min="22" max="29" width="4.6640625" style="6" hidden="1" customWidth="1"/>
    <col min="30" max="30" width="3.5" style="6" customWidth="1"/>
    <col min="31" max="31" width="3" style="6" customWidth="1"/>
    <col min="32" max="33" width="3.5" style="6" customWidth="1"/>
    <col min="34" max="39" width="3.5" style="6" hidden="1" customWidth="1"/>
    <col min="40" max="47" width="3.5" style="6" customWidth="1"/>
    <col min="48" max="49" width="3.6640625" style="6" customWidth="1"/>
    <col min="50" max="50" width="10.6640625" style="6"/>
    <col min="51" max="51" width="2.1640625" style="6" hidden="1" customWidth="1"/>
    <col min="52" max="52" width="4" style="10" hidden="1" customWidth="1"/>
    <col min="53" max="16384" width="10.6640625" style="6"/>
  </cols>
  <sheetData>
    <row r="1" spans="1:52">
      <c r="F1" s="21"/>
      <c r="AZ1" s="21"/>
    </row>
    <row r="2" spans="1:52" s="1" customFormat="1" ht="13.25" customHeight="1">
      <c r="A2" s="74" t="s">
        <v>54</v>
      </c>
      <c r="B2" s="75"/>
      <c r="C2" s="83" t="s">
        <v>58</v>
      </c>
      <c r="D2" s="83"/>
      <c r="E2" s="83"/>
      <c r="F2" s="84"/>
      <c r="G2" s="51"/>
      <c r="H2" s="56"/>
      <c r="I2" s="56"/>
      <c r="J2" s="56"/>
      <c r="K2" s="56"/>
      <c r="L2" s="58"/>
      <c r="M2" s="64"/>
      <c r="N2" s="51"/>
      <c r="O2" s="47"/>
      <c r="P2" s="47"/>
      <c r="Q2" s="68"/>
      <c r="R2" s="68"/>
      <c r="S2" s="68"/>
      <c r="T2" s="74" t="s">
        <v>9</v>
      </c>
      <c r="U2" s="75"/>
      <c r="V2" s="75"/>
      <c r="W2" s="75"/>
      <c r="X2" s="75"/>
      <c r="Y2" s="75"/>
      <c r="Z2" s="75"/>
      <c r="AA2" s="75"/>
      <c r="AB2" s="75"/>
      <c r="AC2" s="75"/>
      <c r="AD2" s="75"/>
      <c r="AE2" s="69" t="s">
        <v>59</v>
      </c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70"/>
      <c r="AY2" s="17"/>
      <c r="AZ2" s="18" t="s">
        <v>17</v>
      </c>
    </row>
    <row r="3" spans="1:52" s="5" customFormat="1" ht="10.25" customHeight="1">
      <c r="A3" s="2" t="s">
        <v>1</v>
      </c>
      <c r="B3" s="48" t="s">
        <v>128</v>
      </c>
      <c r="C3" s="29" t="s">
        <v>50</v>
      </c>
      <c r="D3" s="69" t="s">
        <v>67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0"/>
      <c r="AG3" s="116" t="s">
        <v>0</v>
      </c>
      <c r="AH3" s="116"/>
      <c r="AI3" s="116"/>
      <c r="AJ3" s="116"/>
      <c r="AK3" s="116"/>
      <c r="AL3" s="116"/>
      <c r="AM3" s="116"/>
      <c r="AN3" s="116"/>
      <c r="AO3" s="69" t="s">
        <v>66</v>
      </c>
      <c r="AP3" s="70"/>
      <c r="AQ3" s="3" t="s">
        <v>10</v>
      </c>
      <c r="AR3" s="4"/>
      <c r="AS3" s="69" t="s">
        <v>68</v>
      </c>
      <c r="AT3" s="69"/>
      <c r="AU3" s="69"/>
      <c r="AV3" s="69"/>
      <c r="AW3" s="70"/>
      <c r="AY3" s="117" t="s">
        <v>53</v>
      </c>
      <c r="AZ3" s="101">
        <f>COUNTA(F8:F42)</f>
        <v>28</v>
      </c>
    </row>
    <row r="4" spans="1:52" ht="3" customHeigh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3"/>
      <c r="AY4" s="118"/>
      <c r="AZ4" s="102"/>
    </row>
    <row r="5" spans="1:52" s="1" customFormat="1" ht="11.25" customHeight="1">
      <c r="A5" s="76" t="s">
        <v>42</v>
      </c>
      <c r="B5" s="103" t="s">
        <v>43</v>
      </c>
      <c r="C5" s="104"/>
      <c r="D5" s="104"/>
      <c r="E5" s="105"/>
      <c r="F5" s="112" t="s">
        <v>51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123" t="s">
        <v>44</v>
      </c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19" t="s">
        <v>45</v>
      </c>
      <c r="AW5" s="120"/>
      <c r="AY5"/>
      <c r="AZ5"/>
    </row>
    <row r="6" spans="1:52" s="1" customFormat="1" ht="12" customHeight="1">
      <c r="A6" s="77"/>
      <c r="B6" s="106"/>
      <c r="C6" s="107"/>
      <c r="D6" s="107"/>
      <c r="E6" s="108"/>
      <c r="F6" s="113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79" t="s">
        <v>4</v>
      </c>
      <c r="U6" s="80"/>
      <c r="V6" s="49"/>
      <c r="W6" s="49"/>
      <c r="X6" s="49"/>
      <c r="Y6" s="49"/>
      <c r="Z6" s="49"/>
      <c r="AA6" s="49"/>
      <c r="AB6" s="49"/>
      <c r="AC6" s="49"/>
      <c r="AD6" s="79" t="s">
        <v>2</v>
      </c>
      <c r="AE6" s="80"/>
      <c r="AF6" s="79" t="s">
        <v>3</v>
      </c>
      <c r="AG6" s="80"/>
      <c r="AH6" s="49"/>
      <c r="AI6" s="49"/>
      <c r="AJ6" s="49"/>
      <c r="AK6" s="49"/>
      <c r="AL6" s="49"/>
      <c r="AM6" s="49"/>
      <c r="AN6" s="79" t="s">
        <v>5</v>
      </c>
      <c r="AO6" s="80"/>
      <c r="AP6" s="79" t="s">
        <v>6</v>
      </c>
      <c r="AQ6" s="80"/>
      <c r="AR6" s="81" t="s">
        <v>7</v>
      </c>
      <c r="AS6" s="82"/>
      <c r="AT6" s="79" t="s">
        <v>8</v>
      </c>
      <c r="AU6" s="80"/>
      <c r="AV6" s="121"/>
      <c r="AW6" s="122"/>
      <c r="AY6"/>
      <c r="AZ6"/>
    </row>
    <row r="7" spans="1:52" s="1" customFormat="1" ht="20" customHeight="1">
      <c r="A7" s="78"/>
      <c r="B7" s="109"/>
      <c r="C7" s="110"/>
      <c r="D7" s="110"/>
      <c r="E7" s="111"/>
      <c r="F7" s="114"/>
      <c r="G7" s="57">
        <v>45352</v>
      </c>
      <c r="H7" s="57">
        <v>45357</v>
      </c>
      <c r="I7" s="57">
        <v>45359</v>
      </c>
      <c r="J7" s="57">
        <v>45364</v>
      </c>
      <c r="K7" s="57">
        <v>45366</v>
      </c>
      <c r="L7" s="57">
        <v>45373</v>
      </c>
      <c r="M7" s="57">
        <v>45391</v>
      </c>
      <c r="N7" s="57"/>
      <c r="O7" s="45" t="s">
        <v>60</v>
      </c>
      <c r="P7" s="45" t="s">
        <v>63</v>
      </c>
      <c r="Q7" s="66"/>
      <c r="R7" s="66"/>
      <c r="S7" s="66"/>
      <c r="T7" s="7" t="s">
        <v>11</v>
      </c>
      <c r="U7" s="7" t="s">
        <v>12</v>
      </c>
      <c r="V7" s="7" t="s">
        <v>129</v>
      </c>
      <c r="W7" s="7" t="s">
        <v>130</v>
      </c>
      <c r="X7" s="7" t="s">
        <v>131</v>
      </c>
      <c r="Y7" s="7" t="s">
        <v>132</v>
      </c>
      <c r="Z7" s="7" t="s">
        <v>133</v>
      </c>
      <c r="AA7" s="7" t="s">
        <v>134</v>
      </c>
      <c r="AB7" s="7" t="s">
        <v>135</v>
      </c>
      <c r="AC7" s="7" t="s">
        <v>136</v>
      </c>
      <c r="AD7" s="7" t="s">
        <v>11</v>
      </c>
      <c r="AE7" s="7" t="s">
        <v>12</v>
      </c>
      <c r="AF7" s="7" t="s">
        <v>11</v>
      </c>
      <c r="AG7" s="7" t="s">
        <v>12</v>
      </c>
      <c r="AH7" s="7" t="s">
        <v>64</v>
      </c>
      <c r="AI7" s="7" t="s">
        <v>65</v>
      </c>
      <c r="AJ7" s="7" t="s">
        <v>137</v>
      </c>
      <c r="AK7" s="7" t="s">
        <v>138</v>
      </c>
      <c r="AL7" s="7" t="s">
        <v>139</v>
      </c>
      <c r="AM7" s="7" t="s">
        <v>140</v>
      </c>
      <c r="AN7" s="7" t="s">
        <v>11</v>
      </c>
      <c r="AO7" s="7" t="s">
        <v>12</v>
      </c>
      <c r="AP7" s="7" t="s">
        <v>11</v>
      </c>
      <c r="AQ7" s="7" t="s">
        <v>12</v>
      </c>
      <c r="AR7" s="7" t="s">
        <v>11</v>
      </c>
      <c r="AS7" s="7" t="s">
        <v>12</v>
      </c>
      <c r="AT7" s="7" t="s">
        <v>11</v>
      </c>
      <c r="AU7" s="7" t="s">
        <v>12</v>
      </c>
      <c r="AV7" s="7" t="s">
        <v>11</v>
      </c>
      <c r="AW7" s="7" t="s">
        <v>12</v>
      </c>
      <c r="AY7"/>
      <c r="AZ7"/>
    </row>
    <row r="8" spans="1:52" ht="13.25" customHeight="1">
      <c r="A8" s="8">
        <v>1</v>
      </c>
      <c r="B8" s="39" t="s">
        <v>69</v>
      </c>
      <c r="C8" s="32"/>
      <c r="D8" s="32"/>
      <c r="E8" s="33"/>
      <c r="F8" s="31" t="s">
        <v>70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>
        <v>50</v>
      </c>
      <c r="R8" s="31">
        <v>3</v>
      </c>
      <c r="S8" s="31"/>
      <c r="T8" s="61">
        <f>Q8*0.5+R8/3*50</f>
        <v>75</v>
      </c>
      <c r="U8" s="34"/>
      <c r="V8" s="127"/>
      <c r="W8" s="127"/>
      <c r="X8" s="127"/>
      <c r="Y8" s="127">
        <v>1</v>
      </c>
      <c r="Z8" s="127"/>
      <c r="AA8" s="127"/>
      <c r="AB8" s="127"/>
      <c r="AC8" s="127">
        <v>0.7</v>
      </c>
      <c r="AD8" s="34">
        <f>SUM(V8:AC8)/8*100</f>
        <v>21.25</v>
      </c>
      <c r="AE8" s="34"/>
      <c r="AF8" s="34">
        <v>90</v>
      </c>
      <c r="AG8" s="34"/>
      <c r="AH8" s="34"/>
      <c r="AI8" s="34"/>
      <c r="AJ8" s="34">
        <v>0.85</v>
      </c>
      <c r="AK8" s="34">
        <v>1</v>
      </c>
      <c r="AL8" s="34">
        <v>1</v>
      </c>
      <c r="AM8" s="34">
        <v>1</v>
      </c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9"/>
      <c r="AY8"/>
      <c r="AZ8"/>
    </row>
    <row r="9" spans="1:52">
      <c r="A9" s="8">
        <v>2</v>
      </c>
      <c r="B9" s="39" t="s">
        <v>71</v>
      </c>
      <c r="C9" s="32"/>
      <c r="D9" s="32"/>
      <c r="E9" s="33"/>
      <c r="F9" s="35" t="s">
        <v>72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>
        <v>66</v>
      </c>
      <c r="R9" s="35">
        <v>3</v>
      </c>
      <c r="S9" s="35"/>
      <c r="T9" s="61">
        <f t="shared" ref="T9:T35" si="0">Q9*0.5+R9/3*50</f>
        <v>83</v>
      </c>
      <c r="U9" s="34"/>
      <c r="V9" s="127">
        <v>0.85</v>
      </c>
      <c r="W9" s="127">
        <v>0.85</v>
      </c>
      <c r="X9" s="127">
        <v>0.85</v>
      </c>
      <c r="Y9" s="127"/>
      <c r="Z9" s="127">
        <v>1</v>
      </c>
      <c r="AA9" s="127">
        <v>0.85</v>
      </c>
      <c r="AB9" s="127">
        <v>1</v>
      </c>
      <c r="AC9" s="127">
        <v>0.7</v>
      </c>
      <c r="AD9" s="34">
        <f>SUM(V9:AC9)/8*100</f>
        <v>76.25</v>
      </c>
      <c r="AE9" s="34"/>
      <c r="AF9" s="34">
        <v>85</v>
      </c>
      <c r="AG9" s="34"/>
      <c r="AH9" s="34"/>
      <c r="AI9" s="34"/>
      <c r="AJ9" s="34">
        <v>1</v>
      </c>
      <c r="AK9" s="34">
        <v>1</v>
      </c>
      <c r="AL9" s="34">
        <v>1</v>
      </c>
      <c r="AM9" s="34">
        <v>0.9</v>
      </c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9"/>
      <c r="AY9"/>
      <c r="AZ9"/>
    </row>
    <row r="10" spans="1:52">
      <c r="A10" s="8">
        <v>3</v>
      </c>
      <c r="B10" s="39" t="s">
        <v>73</v>
      </c>
      <c r="C10" s="32"/>
      <c r="D10" s="32"/>
      <c r="E10" s="42"/>
      <c r="F10" s="35" t="s">
        <v>74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>
        <v>3</v>
      </c>
      <c r="S10" s="35">
        <v>66</v>
      </c>
      <c r="T10" s="61">
        <f t="shared" si="0"/>
        <v>50</v>
      </c>
      <c r="U10" s="34"/>
      <c r="V10" s="127">
        <v>1</v>
      </c>
      <c r="W10" s="127">
        <v>0.7</v>
      </c>
      <c r="X10" s="127">
        <v>0.85</v>
      </c>
      <c r="Y10" s="127"/>
      <c r="Z10" s="127">
        <v>1</v>
      </c>
      <c r="AA10" s="127">
        <v>0.85</v>
      </c>
      <c r="AB10" s="127">
        <v>1</v>
      </c>
      <c r="AC10" s="127">
        <v>0.7</v>
      </c>
      <c r="AD10" s="34">
        <f>SUM(V10:AC10)/8*100</f>
        <v>76.25</v>
      </c>
      <c r="AE10" s="34"/>
      <c r="AF10" s="34">
        <v>85</v>
      </c>
      <c r="AG10" s="34"/>
      <c r="AH10" s="34"/>
      <c r="AI10" s="34"/>
      <c r="AJ10" s="34">
        <v>0.85</v>
      </c>
      <c r="AK10" s="34">
        <v>1</v>
      </c>
      <c r="AL10" s="34">
        <v>1</v>
      </c>
      <c r="AM10" s="34">
        <v>0.9</v>
      </c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9"/>
      <c r="AY10"/>
      <c r="AZ10"/>
    </row>
    <row r="11" spans="1:52">
      <c r="A11" s="8">
        <v>4</v>
      </c>
      <c r="B11" s="39" t="s">
        <v>75</v>
      </c>
      <c r="C11" s="32"/>
      <c r="D11" s="32"/>
      <c r="E11" s="33"/>
      <c r="F11" s="35" t="s">
        <v>76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>
        <v>41</v>
      </c>
      <c r="R11" s="35">
        <v>3</v>
      </c>
      <c r="S11" s="35"/>
      <c r="T11" s="61">
        <f t="shared" si="0"/>
        <v>70.5</v>
      </c>
      <c r="U11" s="34"/>
      <c r="V11" s="127"/>
      <c r="W11" s="127"/>
      <c r="X11" s="127"/>
      <c r="Y11" s="127"/>
      <c r="Z11" s="127"/>
      <c r="AA11" s="127"/>
      <c r="AB11" s="127">
        <v>1</v>
      </c>
      <c r="AC11" s="127">
        <v>0.7</v>
      </c>
      <c r="AD11" s="34">
        <f>SUM(V11:AC11)/8*100</f>
        <v>21.25</v>
      </c>
      <c r="AE11" s="34"/>
      <c r="AF11" s="34">
        <v>80</v>
      </c>
      <c r="AG11" s="34"/>
      <c r="AH11" s="34"/>
      <c r="AI11" s="34"/>
      <c r="AJ11" s="34">
        <v>0.8</v>
      </c>
      <c r="AK11" s="34">
        <v>1</v>
      </c>
      <c r="AL11" s="34">
        <v>1</v>
      </c>
      <c r="AM11" s="34">
        <v>1</v>
      </c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9"/>
      <c r="AY11"/>
      <c r="AZ11"/>
    </row>
    <row r="12" spans="1:52">
      <c r="A12" s="8">
        <v>5</v>
      </c>
      <c r="B12" s="39" t="s">
        <v>77</v>
      </c>
      <c r="C12" s="32"/>
      <c r="D12" s="32"/>
      <c r="E12" s="33"/>
      <c r="F12" s="35" t="s">
        <v>78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>
        <v>3</v>
      </c>
      <c r="S12" s="35">
        <v>100</v>
      </c>
      <c r="T12" s="61">
        <f t="shared" si="0"/>
        <v>50</v>
      </c>
      <c r="U12" s="34"/>
      <c r="V12" s="127">
        <v>0.7</v>
      </c>
      <c r="W12" s="127"/>
      <c r="X12" s="127"/>
      <c r="Y12" s="127"/>
      <c r="Z12" s="127"/>
      <c r="AA12" s="127"/>
      <c r="AB12" s="127"/>
      <c r="AC12" s="127">
        <v>0.7</v>
      </c>
      <c r="AD12" s="34">
        <f>SUM(V12:AC12)/8*100</f>
        <v>17.5</v>
      </c>
      <c r="AE12" s="34"/>
      <c r="AF12" s="34">
        <v>85</v>
      </c>
      <c r="AG12" s="34"/>
      <c r="AH12" s="34"/>
      <c r="AI12" s="34"/>
      <c r="AJ12" s="34">
        <v>0.8</v>
      </c>
      <c r="AK12" s="34">
        <v>1</v>
      </c>
      <c r="AL12" s="34">
        <v>1</v>
      </c>
      <c r="AM12" s="34">
        <v>1</v>
      </c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9"/>
      <c r="AY12"/>
      <c r="AZ12"/>
    </row>
    <row r="13" spans="1:52">
      <c r="A13" s="8">
        <v>6</v>
      </c>
      <c r="B13" s="39" t="s">
        <v>79</v>
      </c>
      <c r="C13" s="32"/>
      <c r="D13" s="32"/>
      <c r="E13" s="33"/>
      <c r="F13" s="35" t="s">
        <v>80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>
        <v>66</v>
      </c>
      <c r="T13" s="61">
        <f t="shared" si="0"/>
        <v>0</v>
      </c>
      <c r="U13" s="34"/>
      <c r="V13" s="127"/>
      <c r="W13" s="127"/>
      <c r="X13" s="127"/>
      <c r="Y13" s="127"/>
      <c r="Z13" s="127"/>
      <c r="AA13" s="127"/>
      <c r="AB13" s="127"/>
      <c r="AC13" s="127"/>
      <c r="AD13" s="34">
        <f>SUM(V13:AC13)/8*100</f>
        <v>0</v>
      </c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9"/>
      <c r="AY13"/>
      <c r="AZ13"/>
    </row>
    <row r="14" spans="1:52">
      <c r="A14" s="8">
        <v>7</v>
      </c>
      <c r="B14" s="39" t="s">
        <v>81</v>
      </c>
      <c r="C14" s="32"/>
      <c r="D14" s="32"/>
      <c r="E14" s="33"/>
      <c r="F14" s="35" t="s">
        <v>82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>
        <v>58</v>
      </c>
      <c r="R14" s="35">
        <v>3</v>
      </c>
      <c r="S14" s="35"/>
      <c r="T14" s="61">
        <f t="shared" si="0"/>
        <v>79</v>
      </c>
      <c r="U14" s="34"/>
      <c r="V14" s="127">
        <v>0.85</v>
      </c>
      <c r="W14" s="127"/>
      <c r="X14" s="127">
        <v>0.85</v>
      </c>
      <c r="Y14" s="127"/>
      <c r="Z14" s="127"/>
      <c r="AA14" s="127"/>
      <c r="AB14" s="127">
        <v>1</v>
      </c>
      <c r="AC14" s="127"/>
      <c r="AD14" s="34">
        <f>SUM(V14:AC14)/8*100</f>
        <v>33.75</v>
      </c>
      <c r="AE14" s="34"/>
      <c r="AF14" s="34">
        <v>85</v>
      </c>
      <c r="AG14" s="34"/>
      <c r="AH14" s="34"/>
      <c r="AI14" s="34"/>
      <c r="AJ14" s="34">
        <v>0.8</v>
      </c>
      <c r="AK14" s="34">
        <v>1</v>
      </c>
      <c r="AL14" s="34">
        <v>1</v>
      </c>
      <c r="AM14" s="34">
        <v>1</v>
      </c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9"/>
      <c r="AY14"/>
      <c r="AZ14"/>
    </row>
    <row r="15" spans="1:52">
      <c r="A15" s="8">
        <v>8</v>
      </c>
      <c r="B15" s="39" t="s">
        <v>83</v>
      </c>
      <c r="C15" s="32"/>
      <c r="D15" s="32"/>
      <c r="E15" s="33"/>
      <c r="F15" s="35" t="s">
        <v>84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>
        <v>83</v>
      </c>
      <c r="R15" s="35">
        <v>3</v>
      </c>
      <c r="S15" s="35"/>
      <c r="T15" s="61">
        <f t="shared" si="0"/>
        <v>91.5</v>
      </c>
      <c r="U15" s="34"/>
      <c r="V15" s="127">
        <v>1</v>
      </c>
      <c r="W15" s="127">
        <v>1</v>
      </c>
      <c r="X15" s="127">
        <v>1</v>
      </c>
      <c r="Y15" s="127">
        <v>1</v>
      </c>
      <c r="Z15" s="127">
        <v>1</v>
      </c>
      <c r="AA15" s="127">
        <v>1</v>
      </c>
      <c r="AB15" s="127">
        <v>1</v>
      </c>
      <c r="AC15" s="127">
        <v>1</v>
      </c>
      <c r="AD15" s="34">
        <f>SUM(V15:AC15)/8*100</f>
        <v>100</v>
      </c>
      <c r="AE15" s="34"/>
      <c r="AF15" s="34">
        <v>100</v>
      </c>
      <c r="AG15" s="34"/>
      <c r="AH15" s="34"/>
      <c r="AI15" s="34"/>
      <c r="AJ15" s="34">
        <v>1</v>
      </c>
      <c r="AK15" s="34">
        <v>1</v>
      </c>
      <c r="AL15" s="34">
        <v>1</v>
      </c>
      <c r="AM15" s="34">
        <v>1</v>
      </c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9"/>
      <c r="AY15"/>
      <c r="AZ15"/>
    </row>
    <row r="16" spans="1:52">
      <c r="A16" s="8">
        <v>9</v>
      </c>
      <c r="B16" s="39" t="s">
        <v>85</v>
      </c>
      <c r="C16" s="32"/>
      <c r="D16" s="32"/>
      <c r="E16" s="33"/>
      <c r="F16" s="35" t="s">
        <v>86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>
        <v>50</v>
      </c>
      <c r="R16" s="35">
        <v>3</v>
      </c>
      <c r="S16" s="35"/>
      <c r="T16" s="61">
        <f t="shared" si="0"/>
        <v>75</v>
      </c>
      <c r="U16" s="34"/>
      <c r="V16" s="127">
        <v>1</v>
      </c>
      <c r="W16" s="127">
        <v>1</v>
      </c>
      <c r="X16" s="127">
        <v>0.85</v>
      </c>
      <c r="Y16" s="127"/>
      <c r="Z16" s="127">
        <v>0.85</v>
      </c>
      <c r="AA16" s="127">
        <v>0.85</v>
      </c>
      <c r="AB16" s="127">
        <v>1</v>
      </c>
      <c r="AC16" s="127">
        <v>0.7</v>
      </c>
      <c r="AD16" s="34">
        <f>SUM(V16:AC16)/8*100</f>
        <v>78.125</v>
      </c>
      <c r="AE16" s="34"/>
      <c r="AF16" s="34">
        <v>85</v>
      </c>
      <c r="AG16" s="34"/>
      <c r="AH16" s="34"/>
      <c r="AI16" s="34"/>
      <c r="AJ16" s="34">
        <v>1</v>
      </c>
      <c r="AK16" s="34">
        <v>1</v>
      </c>
      <c r="AL16" s="34">
        <v>1</v>
      </c>
      <c r="AM16" s="34">
        <v>0.9</v>
      </c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9"/>
      <c r="AY16"/>
      <c r="AZ16"/>
    </row>
    <row r="17" spans="1:52">
      <c r="A17" s="8">
        <v>10</v>
      </c>
      <c r="B17" s="39" t="s">
        <v>87</v>
      </c>
      <c r="C17" s="32"/>
      <c r="D17" s="32"/>
      <c r="E17" s="33"/>
      <c r="F17" s="35" t="s">
        <v>88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>
        <v>75</v>
      </c>
      <c r="R17" s="35">
        <v>3</v>
      </c>
      <c r="S17" s="35"/>
      <c r="T17" s="61">
        <f t="shared" si="0"/>
        <v>87.5</v>
      </c>
      <c r="U17" s="34"/>
      <c r="V17" s="127">
        <v>1</v>
      </c>
      <c r="W17" s="127">
        <v>0.85</v>
      </c>
      <c r="X17" s="127">
        <v>1</v>
      </c>
      <c r="Y17" s="127"/>
      <c r="Z17" s="127">
        <v>1</v>
      </c>
      <c r="AA17" s="127">
        <v>0.85</v>
      </c>
      <c r="AB17" s="127">
        <v>1</v>
      </c>
      <c r="AC17" s="127">
        <v>0.7</v>
      </c>
      <c r="AD17" s="34">
        <f>SUM(V17:AC17)/8*100</f>
        <v>80</v>
      </c>
      <c r="AE17" s="34"/>
      <c r="AF17" s="34">
        <v>87</v>
      </c>
      <c r="AG17" s="34"/>
      <c r="AH17" s="34"/>
      <c r="AI17" s="34"/>
      <c r="AJ17" s="34">
        <v>0.85</v>
      </c>
      <c r="AK17" s="34">
        <v>0.7</v>
      </c>
      <c r="AL17" s="34">
        <v>1</v>
      </c>
      <c r="AM17" s="34">
        <v>0.9</v>
      </c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9"/>
      <c r="AY17"/>
      <c r="AZ17"/>
    </row>
    <row r="18" spans="1:52">
      <c r="A18" s="8">
        <v>11</v>
      </c>
      <c r="B18" s="39" t="s">
        <v>89</v>
      </c>
      <c r="C18" s="32"/>
      <c r="D18" s="32"/>
      <c r="E18" s="33"/>
      <c r="F18" s="35" t="s">
        <v>90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>
        <v>3</v>
      </c>
      <c r="S18" s="35">
        <v>66</v>
      </c>
      <c r="T18" s="61">
        <f t="shared" si="0"/>
        <v>50</v>
      </c>
      <c r="U18" s="34"/>
      <c r="V18" s="127">
        <v>1</v>
      </c>
      <c r="W18" s="127">
        <v>1</v>
      </c>
      <c r="X18" s="127">
        <v>0.85</v>
      </c>
      <c r="Y18" s="127"/>
      <c r="Z18" s="127">
        <v>1</v>
      </c>
      <c r="AA18" s="127">
        <v>0.85</v>
      </c>
      <c r="AB18" s="127">
        <v>1</v>
      </c>
      <c r="AC18" s="127">
        <v>0.7</v>
      </c>
      <c r="AD18" s="34">
        <f>SUM(V18:AC18)/8*100</f>
        <v>80</v>
      </c>
      <c r="AE18" s="34"/>
      <c r="AF18" s="34">
        <v>85</v>
      </c>
      <c r="AG18" s="34"/>
      <c r="AH18" s="34"/>
      <c r="AI18" s="34"/>
      <c r="AJ18" s="34">
        <v>1</v>
      </c>
      <c r="AK18" s="34">
        <v>1</v>
      </c>
      <c r="AL18" s="34">
        <v>1</v>
      </c>
      <c r="AM18" s="34">
        <v>0.9</v>
      </c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9"/>
      <c r="AY18"/>
      <c r="AZ18"/>
    </row>
    <row r="19" spans="1:52">
      <c r="A19" s="8">
        <v>12</v>
      </c>
      <c r="B19" s="39" t="s">
        <v>91</v>
      </c>
      <c r="C19" s="32"/>
      <c r="D19" s="32"/>
      <c r="E19" s="33"/>
      <c r="F19" s="35" t="s">
        <v>92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>
        <v>50</v>
      </c>
      <c r="R19" s="35">
        <v>3</v>
      </c>
      <c r="S19" s="35"/>
      <c r="T19" s="61">
        <f t="shared" si="0"/>
        <v>75</v>
      </c>
      <c r="U19" s="34"/>
      <c r="V19" s="127">
        <v>1</v>
      </c>
      <c r="W19" s="127">
        <v>1</v>
      </c>
      <c r="X19" s="127">
        <v>1</v>
      </c>
      <c r="Y19" s="127">
        <v>1</v>
      </c>
      <c r="Z19" s="127">
        <v>1</v>
      </c>
      <c r="AA19" s="127">
        <v>1</v>
      </c>
      <c r="AB19" s="127">
        <v>1</v>
      </c>
      <c r="AC19" s="127">
        <v>0.7</v>
      </c>
      <c r="AD19" s="34">
        <f>SUM(V19:AC19)/8*100</f>
        <v>96.25</v>
      </c>
      <c r="AE19" s="34"/>
      <c r="AF19" s="34">
        <v>90</v>
      </c>
      <c r="AG19" s="34"/>
      <c r="AH19" s="34"/>
      <c r="AI19" s="34"/>
      <c r="AJ19" s="34">
        <v>1</v>
      </c>
      <c r="AK19" s="34">
        <v>1</v>
      </c>
      <c r="AL19" s="34">
        <v>1</v>
      </c>
      <c r="AM19" s="34">
        <v>1</v>
      </c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9"/>
      <c r="AY19"/>
      <c r="AZ19"/>
    </row>
    <row r="20" spans="1:52">
      <c r="A20" s="8">
        <v>13</v>
      </c>
      <c r="B20" s="39" t="s">
        <v>93</v>
      </c>
      <c r="C20" s="32"/>
      <c r="D20" s="32"/>
      <c r="E20" s="33"/>
      <c r="F20" s="35" t="s">
        <v>94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>
        <v>66</v>
      </c>
      <c r="T20" s="61">
        <f t="shared" si="0"/>
        <v>0</v>
      </c>
      <c r="U20" s="34"/>
      <c r="V20" s="127"/>
      <c r="W20" s="127"/>
      <c r="X20" s="127"/>
      <c r="Y20" s="127"/>
      <c r="Z20" s="127"/>
      <c r="AA20" s="127"/>
      <c r="AB20" s="127">
        <v>1</v>
      </c>
      <c r="AC20" s="127"/>
      <c r="AD20" s="34">
        <f>SUM(V20:AC20)/8*100</f>
        <v>12.5</v>
      </c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50"/>
      <c r="AP20" s="34"/>
      <c r="AQ20" s="34"/>
      <c r="AR20" s="34"/>
      <c r="AS20" s="34"/>
      <c r="AT20" s="34"/>
      <c r="AU20" s="34"/>
      <c r="AV20" s="34"/>
      <c r="AW20" s="34"/>
      <c r="AX20" s="9"/>
      <c r="AY20"/>
      <c r="AZ20"/>
    </row>
    <row r="21" spans="1:52">
      <c r="A21" s="8">
        <v>14</v>
      </c>
      <c r="B21" s="39" t="s">
        <v>95</v>
      </c>
      <c r="C21" s="32"/>
      <c r="D21" s="32"/>
      <c r="E21" s="33"/>
      <c r="F21" s="35" t="s">
        <v>96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>
        <v>3</v>
      </c>
      <c r="S21" s="35">
        <v>83</v>
      </c>
      <c r="T21" s="61">
        <f t="shared" si="0"/>
        <v>50</v>
      </c>
      <c r="U21" s="34"/>
      <c r="V21" s="127">
        <v>1</v>
      </c>
      <c r="W21" s="127" t="s">
        <v>141</v>
      </c>
      <c r="X21" s="127">
        <v>0.85</v>
      </c>
      <c r="Y21" s="127"/>
      <c r="Z21" s="127">
        <v>1</v>
      </c>
      <c r="AA21" s="127">
        <v>1</v>
      </c>
      <c r="AB21" s="127">
        <v>1</v>
      </c>
      <c r="AC21" s="127">
        <v>0.7</v>
      </c>
      <c r="AD21" s="34">
        <f>SUM(V21:AC21)/8*100</f>
        <v>69.375</v>
      </c>
      <c r="AE21" s="34"/>
      <c r="AF21" s="34">
        <v>87</v>
      </c>
      <c r="AG21" s="34"/>
      <c r="AH21" s="34"/>
      <c r="AI21" s="34"/>
      <c r="AJ21" s="34">
        <v>0.85</v>
      </c>
      <c r="AK21" s="34">
        <v>1</v>
      </c>
      <c r="AL21" s="34">
        <v>1</v>
      </c>
      <c r="AM21" s="34">
        <v>1</v>
      </c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9"/>
      <c r="AY21"/>
      <c r="AZ21"/>
    </row>
    <row r="22" spans="1:52">
      <c r="A22" s="8">
        <v>15</v>
      </c>
      <c r="B22" s="39" t="s">
        <v>97</v>
      </c>
      <c r="C22" s="32"/>
      <c r="D22" s="32"/>
      <c r="E22" s="33"/>
      <c r="F22" s="35" t="s">
        <v>98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>
        <v>66</v>
      </c>
      <c r="R22" s="35">
        <v>3</v>
      </c>
      <c r="S22" s="35"/>
      <c r="T22" s="61">
        <f t="shared" si="0"/>
        <v>83</v>
      </c>
      <c r="U22" s="34"/>
      <c r="V22" s="127">
        <v>1</v>
      </c>
      <c r="W22" s="127">
        <v>1</v>
      </c>
      <c r="X22" s="127">
        <v>1</v>
      </c>
      <c r="Y22" s="127"/>
      <c r="Z22" s="127">
        <v>1</v>
      </c>
      <c r="AA22" s="127">
        <v>1</v>
      </c>
      <c r="AB22" s="127">
        <v>1</v>
      </c>
      <c r="AC22" s="127">
        <v>1</v>
      </c>
      <c r="AD22" s="34">
        <f>SUM(V22:AC22)/8*100</f>
        <v>87.5</v>
      </c>
      <c r="AE22" s="34"/>
      <c r="AF22" s="34">
        <v>40</v>
      </c>
      <c r="AG22" s="34"/>
      <c r="AH22" s="34"/>
      <c r="AI22" s="34"/>
      <c r="AJ22" s="34"/>
      <c r="AK22" s="34">
        <v>1</v>
      </c>
      <c r="AL22" s="34">
        <v>1</v>
      </c>
      <c r="AM22" s="34">
        <v>1</v>
      </c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9"/>
      <c r="AY22"/>
      <c r="AZ22"/>
    </row>
    <row r="23" spans="1:52">
      <c r="A23" s="8">
        <v>16</v>
      </c>
      <c r="B23" s="39" t="s">
        <v>99</v>
      </c>
      <c r="C23" s="32"/>
      <c r="D23" s="32"/>
      <c r="E23" s="33"/>
      <c r="F23" s="35" t="s">
        <v>100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>
        <v>83</v>
      </c>
      <c r="R23" s="35">
        <v>3</v>
      </c>
      <c r="S23" s="35"/>
      <c r="T23" s="61">
        <f t="shared" si="0"/>
        <v>91.5</v>
      </c>
      <c r="U23" s="34"/>
      <c r="V23" s="127">
        <v>1</v>
      </c>
      <c r="W23" s="127">
        <v>1</v>
      </c>
      <c r="X23" s="127">
        <v>1</v>
      </c>
      <c r="Y23" s="127">
        <v>1</v>
      </c>
      <c r="Z23" s="127">
        <v>1</v>
      </c>
      <c r="AA23" s="127">
        <v>1</v>
      </c>
      <c r="AB23" s="127">
        <v>1</v>
      </c>
      <c r="AC23" s="127">
        <v>1</v>
      </c>
      <c r="AD23" s="34">
        <f>SUM(V23:AC23)/8*100</f>
        <v>100</v>
      </c>
      <c r="AE23" s="34"/>
      <c r="AF23" s="34">
        <v>100</v>
      </c>
      <c r="AG23" s="34"/>
      <c r="AH23" s="34"/>
      <c r="AI23" s="34"/>
      <c r="AJ23" s="34">
        <v>1</v>
      </c>
      <c r="AK23" s="34">
        <v>1</v>
      </c>
      <c r="AL23" s="34">
        <v>1</v>
      </c>
      <c r="AM23" s="34">
        <v>1</v>
      </c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9"/>
      <c r="AY23"/>
      <c r="AZ23"/>
    </row>
    <row r="24" spans="1:52">
      <c r="A24" s="8">
        <v>17</v>
      </c>
      <c r="B24" s="39" t="s">
        <v>101</v>
      </c>
      <c r="C24" s="32"/>
      <c r="D24" s="32"/>
      <c r="E24" s="33"/>
      <c r="F24" s="35" t="s">
        <v>102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>
        <v>75</v>
      </c>
      <c r="R24" s="35">
        <v>3</v>
      </c>
      <c r="S24" s="35"/>
      <c r="T24" s="61">
        <f t="shared" si="0"/>
        <v>87.5</v>
      </c>
      <c r="U24" s="34"/>
      <c r="V24" s="127">
        <v>1</v>
      </c>
      <c r="W24" s="127">
        <v>1</v>
      </c>
      <c r="X24" s="127">
        <v>1</v>
      </c>
      <c r="Y24" s="127">
        <v>1</v>
      </c>
      <c r="Z24" s="127">
        <v>1</v>
      </c>
      <c r="AA24" s="127">
        <v>1</v>
      </c>
      <c r="AB24" s="127">
        <v>1</v>
      </c>
      <c r="AC24" s="127">
        <v>0.85</v>
      </c>
      <c r="AD24" s="34">
        <v>100</v>
      </c>
      <c r="AE24" s="34"/>
      <c r="AF24" s="34">
        <v>100</v>
      </c>
      <c r="AG24" s="34"/>
      <c r="AH24" s="34"/>
      <c r="AI24" s="34"/>
      <c r="AJ24" s="34">
        <v>1</v>
      </c>
      <c r="AK24" s="34">
        <v>1</v>
      </c>
      <c r="AL24" s="34">
        <v>1</v>
      </c>
      <c r="AM24" s="34">
        <v>1</v>
      </c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9"/>
      <c r="AY24"/>
      <c r="AZ24"/>
    </row>
    <row r="25" spans="1:52">
      <c r="A25" s="8">
        <v>18</v>
      </c>
      <c r="B25" s="39" t="s">
        <v>103</v>
      </c>
      <c r="C25" s="32"/>
      <c r="D25" s="32"/>
      <c r="E25" s="33"/>
      <c r="F25" s="35" t="s">
        <v>104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>
        <v>75</v>
      </c>
      <c r="R25" s="35">
        <v>3</v>
      </c>
      <c r="S25" s="35"/>
      <c r="T25" s="61">
        <f t="shared" si="0"/>
        <v>87.5</v>
      </c>
      <c r="U25" s="34"/>
      <c r="V25" s="127">
        <v>1</v>
      </c>
      <c r="W25" s="127"/>
      <c r="X25" s="127">
        <v>1</v>
      </c>
      <c r="Y25" s="127">
        <v>1</v>
      </c>
      <c r="Z25" s="127">
        <v>1</v>
      </c>
      <c r="AA25" s="127">
        <v>0.85</v>
      </c>
      <c r="AB25" s="127">
        <v>1</v>
      </c>
      <c r="AC25" s="127">
        <v>0.7</v>
      </c>
      <c r="AD25" s="34">
        <f>SUM(V25:AC25)/8*100</f>
        <v>81.875</v>
      </c>
      <c r="AE25" s="34"/>
      <c r="AF25" s="34">
        <v>95</v>
      </c>
      <c r="AG25" s="34"/>
      <c r="AH25" s="34"/>
      <c r="AI25" s="34"/>
      <c r="AJ25" s="34">
        <v>1</v>
      </c>
      <c r="AK25" s="34">
        <v>1</v>
      </c>
      <c r="AL25" s="34">
        <v>1</v>
      </c>
      <c r="AM25" s="34">
        <v>1</v>
      </c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9"/>
      <c r="AY25"/>
      <c r="AZ25"/>
    </row>
    <row r="26" spans="1:52">
      <c r="A26" s="8">
        <v>19</v>
      </c>
      <c r="B26" s="39" t="s">
        <v>105</v>
      </c>
      <c r="C26" s="32"/>
      <c r="D26" s="32"/>
      <c r="E26" s="33"/>
      <c r="F26" s="35" t="s">
        <v>106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>
        <v>66</v>
      </c>
      <c r="R26" s="35">
        <v>3</v>
      </c>
      <c r="S26" s="35"/>
      <c r="T26" s="61">
        <f t="shared" si="0"/>
        <v>83</v>
      </c>
      <c r="U26" s="34"/>
      <c r="V26" s="127">
        <v>1</v>
      </c>
      <c r="W26" s="127">
        <v>1</v>
      </c>
      <c r="X26" s="127" t="s">
        <v>141</v>
      </c>
      <c r="Y26" s="127">
        <v>1</v>
      </c>
      <c r="Z26" s="127">
        <v>1</v>
      </c>
      <c r="AA26" s="127"/>
      <c r="AB26" s="127">
        <v>1</v>
      </c>
      <c r="AC26" s="127">
        <v>1</v>
      </c>
      <c r="AD26" s="34">
        <f>SUM(V26:AC26)/8*100</f>
        <v>75</v>
      </c>
      <c r="AE26" s="34"/>
      <c r="AF26" s="34">
        <v>95</v>
      </c>
      <c r="AG26" s="34"/>
      <c r="AH26" s="34"/>
      <c r="AI26" s="34"/>
      <c r="AJ26" s="34">
        <v>1</v>
      </c>
      <c r="AK26" s="34">
        <v>1</v>
      </c>
      <c r="AL26" s="34">
        <v>1</v>
      </c>
      <c r="AM26" s="34">
        <v>1</v>
      </c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9"/>
      <c r="AY26"/>
      <c r="AZ26"/>
    </row>
    <row r="27" spans="1:52">
      <c r="A27" s="8">
        <v>20</v>
      </c>
      <c r="B27" s="39" t="s">
        <v>107</v>
      </c>
      <c r="C27" s="32"/>
      <c r="D27" s="32"/>
      <c r="E27" s="33"/>
      <c r="F27" s="35" t="s">
        <v>108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>
        <v>83</v>
      </c>
      <c r="R27" s="35">
        <v>3</v>
      </c>
      <c r="S27" s="35"/>
      <c r="T27" s="61">
        <f t="shared" si="0"/>
        <v>91.5</v>
      </c>
      <c r="U27" s="34"/>
      <c r="V27" s="127">
        <v>1</v>
      </c>
      <c r="W27" s="127">
        <v>1</v>
      </c>
      <c r="X27" s="127">
        <v>1</v>
      </c>
      <c r="Y27" s="127">
        <v>0.7</v>
      </c>
      <c r="Z27" s="127">
        <v>1</v>
      </c>
      <c r="AA27" s="127">
        <v>1</v>
      </c>
      <c r="AB27" s="127">
        <v>0.7</v>
      </c>
      <c r="AC27" s="127">
        <v>0.7</v>
      </c>
      <c r="AD27" s="34">
        <f>SUM(V27:AC27)/8*100</f>
        <v>88.75</v>
      </c>
      <c r="AE27" s="34"/>
      <c r="AF27" s="34">
        <v>95</v>
      </c>
      <c r="AG27" s="34"/>
      <c r="AH27" s="34"/>
      <c r="AI27" s="34"/>
      <c r="AJ27" s="34">
        <v>1</v>
      </c>
      <c r="AK27" s="34">
        <v>1</v>
      </c>
      <c r="AL27" s="34">
        <v>1</v>
      </c>
      <c r="AM27" s="34">
        <v>1</v>
      </c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9"/>
      <c r="AY27"/>
      <c r="AZ27"/>
    </row>
    <row r="28" spans="1:52">
      <c r="A28" s="8">
        <v>21</v>
      </c>
      <c r="B28" s="39" t="s">
        <v>109</v>
      </c>
      <c r="C28" s="32"/>
      <c r="D28" s="32"/>
      <c r="E28" s="33"/>
      <c r="F28" s="35" t="s">
        <v>110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>
        <v>66</v>
      </c>
      <c r="R28" s="35">
        <v>3</v>
      </c>
      <c r="S28" s="35"/>
      <c r="T28" s="61">
        <f t="shared" si="0"/>
        <v>83</v>
      </c>
      <c r="U28" s="34"/>
      <c r="V28" s="127">
        <v>0.7</v>
      </c>
      <c r="W28" s="127">
        <v>1</v>
      </c>
      <c r="X28" s="127">
        <v>0.85</v>
      </c>
      <c r="Y28" s="127"/>
      <c r="Z28" s="127">
        <v>1</v>
      </c>
      <c r="AA28" s="127">
        <v>1</v>
      </c>
      <c r="AB28" s="127">
        <v>1</v>
      </c>
      <c r="AC28" s="127">
        <v>0.7</v>
      </c>
      <c r="AD28" s="34">
        <f>SUM(V28:AC28)/8*100</f>
        <v>78.125</v>
      </c>
      <c r="AE28" s="34"/>
      <c r="AF28" s="34">
        <v>85</v>
      </c>
      <c r="AG28" s="34"/>
      <c r="AH28" s="34"/>
      <c r="AI28" s="34"/>
      <c r="AJ28" s="34">
        <v>0.8</v>
      </c>
      <c r="AK28" s="34">
        <v>1</v>
      </c>
      <c r="AL28" s="34">
        <v>1</v>
      </c>
      <c r="AM28" s="34">
        <v>1</v>
      </c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9"/>
      <c r="AY28"/>
      <c r="AZ28"/>
    </row>
    <row r="29" spans="1:52">
      <c r="A29" s="8">
        <v>22</v>
      </c>
      <c r="B29" s="39" t="s">
        <v>111</v>
      </c>
      <c r="C29" s="32"/>
      <c r="D29" s="32"/>
      <c r="E29" s="33"/>
      <c r="F29" s="35" t="s">
        <v>112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>
        <v>50</v>
      </c>
      <c r="R29" s="35">
        <v>3</v>
      </c>
      <c r="S29" s="35"/>
      <c r="T29" s="61">
        <f t="shared" si="0"/>
        <v>75</v>
      </c>
      <c r="U29" s="34"/>
      <c r="V29" s="127">
        <v>0.85</v>
      </c>
      <c r="W29" s="127">
        <v>0.85</v>
      </c>
      <c r="X29" s="127">
        <v>0.85</v>
      </c>
      <c r="Y29" s="127"/>
      <c r="Z29" s="127">
        <v>1</v>
      </c>
      <c r="AA29" s="127">
        <v>0.85</v>
      </c>
      <c r="AB29" s="127">
        <v>1</v>
      </c>
      <c r="AC29" s="127">
        <v>0.7</v>
      </c>
      <c r="AD29" s="34">
        <f>SUM(V29:AC29)/8*100</f>
        <v>76.25</v>
      </c>
      <c r="AE29" s="34"/>
      <c r="AF29" s="34">
        <v>85</v>
      </c>
      <c r="AG29" s="34"/>
      <c r="AH29" s="34"/>
      <c r="AI29" s="34"/>
      <c r="AJ29" s="34">
        <v>1</v>
      </c>
      <c r="AK29" s="34">
        <v>1</v>
      </c>
      <c r="AL29" s="34">
        <v>1</v>
      </c>
      <c r="AM29" s="34">
        <v>0.9</v>
      </c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9"/>
      <c r="AY29"/>
      <c r="AZ29"/>
    </row>
    <row r="30" spans="1:52">
      <c r="A30" s="8">
        <v>23</v>
      </c>
      <c r="B30" s="39" t="s">
        <v>113</v>
      </c>
      <c r="C30" s="32"/>
      <c r="D30" s="32"/>
      <c r="E30" s="33"/>
      <c r="F30" s="35" t="s">
        <v>114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>
        <v>50</v>
      </c>
      <c r="R30" s="35">
        <v>3</v>
      </c>
      <c r="S30" s="35"/>
      <c r="T30" s="61">
        <f t="shared" si="0"/>
        <v>75</v>
      </c>
      <c r="U30" s="34"/>
      <c r="V30" s="127">
        <v>1</v>
      </c>
      <c r="W30" s="127">
        <v>1</v>
      </c>
      <c r="X30" s="127">
        <v>1</v>
      </c>
      <c r="Y30" s="127">
        <v>1</v>
      </c>
      <c r="Z30" s="127">
        <v>1</v>
      </c>
      <c r="AA30" s="127">
        <v>1</v>
      </c>
      <c r="AB30" s="127">
        <v>1</v>
      </c>
      <c r="AC30" s="127">
        <v>1</v>
      </c>
      <c r="AD30" s="34">
        <f>SUM(V30:AC30)/8*100</f>
        <v>100</v>
      </c>
      <c r="AE30" s="34"/>
      <c r="AF30" s="34">
        <v>100</v>
      </c>
      <c r="AG30" s="34"/>
      <c r="AH30" s="34"/>
      <c r="AI30" s="34"/>
      <c r="AJ30" s="34">
        <v>1</v>
      </c>
      <c r="AK30" s="34">
        <v>1</v>
      </c>
      <c r="AL30" s="34">
        <v>1</v>
      </c>
      <c r="AM30" s="34">
        <v>1</v>
      </c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9"/>
      <c r="AY30"/>
      <c r="AZ30"/>
    </row>
    <row r="31" spans="1:52">
      <c r="A31" s="8">
        <v>24</v>
      </c>
      <c r="B31" s="39" t="s">
        <v>115</v>
      </c>
      <c r="C31" s="32"/>
      <c r="D31" s="32"/>
      <c r="E31" s="33"/>
      <c r="F31" s="35" t="s">
        <v>116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>
        <v>41</v>
      </c>
      <c r="R31" s="35">
        <v>3</v>
      </c>
      <c r="S31" s="35"/>
      <c r="T31" s="61">
        <f t="shared" si="0"/>
        <v>70.5</v>
      </c>
      <c r="U31" s="34"/>
      <c r="V31" s="127">
        <v>1</v>
      </c>
      <c r="W31" s="127">
        <v>0.7</v>
      </c>
      <c r="X31" s="127">
        <v>0.85</v>
      </c>
      <c r="Y31" s="127"/>
      <c r="Z31" s="127">
        <v>0.85</v>
      </c>
      <c r="AA31" s="127">
        <v>0.85</v>
      </c>
      <c r="AB31" s="127">
        <v>1</v>
      </c>
      <c r="AC31" s="127"/>
      <c r="AD31" s="34">
        <f>SUM(V31:AC31)/8*100</f>
        <v>65.625</v>
      </c>
      <c r="AE31" s="34"/>
      <c r="AF31" s="34">
        <v>80</v>
      </c>
      <c r="AG31" s="34"/>
      <c r="AH31" s="34"/>
      <c r="AI31" s="34"/>
      <c r="AJ31" s="34">
        <v>0.85</v>
      </c>
      <c r="AK31" s="34">
        <v>1</v>
      </c>
      <c r="AL31" s="34">
        <v>1</v>
      </c>
      <c r="AM31" s="34">
        <v>1</v>
      </c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9"/>
      <c r="AY31"/>
      <c r="AZ31"/>
    </row>
    <row r="32" spans="1:52">
      <c r="A32" s="8">
        <v>25</v>
      </c>
      <c r="B32" s="39" t="s">
        <v>117</v>
      </c>
      <c r="C32" s="32"/>
      <c r="D32" s="32"/>
      <c r="E32" s="33"/>
      <c r="F32" s="35" t="s">
        <v>118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>
        <v>41</v>
      </c>
      <c r="R32" s="35">
        <v>3</v>
      </c>
      <c r="S32" s="35"/>
      <c r="T32" s="61">
        <f t="shared" si="0"/>
        <v>70.5</v>
      </c>
      <c r="U32" s="34"/>
      <c r="V32" s="127">
        <v>1</v>
      </c>
      <c r="W32" s="127">
        <v>1</v>
      </c>
      <c r="X32" s="127">
        <v>0.85</v>
      </c>
      <c r="Y32" s="127" t="s">
        <v>141</v>
      </c>
      <c r="Z32" s="127">
        <v>1</v>
      </c>
      <c r="AA32" s="127">
        <v>1</v>
      </c>
      <c r="AB32" s="127">
        <v>0.85</v>
      </c>
      <c r="AC32" s="127"/>
      <c r="AD32" s="34">
        <f>SUM(V32:AC32)/8*100</f>
        <v>71.249999999999986</v>
      </c>
      <c r="AE32" s="34"/>
      <c r="AF32" s="34">
        <v>90</v>
      </c>
      <c r="AG32" s="34"/>
      <c r="AH32" s="34"/>
      <c r="AI32" s="34"/>
      <c r="AJ32" s="34">
        <v>1</v>
      </c>
      <c r="AK32" s="34">
        <v>1</v>
      </c>
      <c r="AL32" s="34">
        <v>1</v>
      </c>
      <c r="AM32" s="34">
        <v>1</v>
      </c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9"/>
      <c r="AY32"/>
      <c r="AZ32"/>
    </row>
    <row r="33" spans="1:52">
      <c r="A33" s="8">
        <v>26</v>
      </c>
      <c r="B33" s="39" t="s">
        <v>119</v>
      </c>
      <c r="C33" s="32"/>
      <c r="D33" s="32"/>
      <c r="E33" s="33"/>
      <c r="F33" s="35" t="s">
        <v>120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>
        <v>41</v>
      </c>
      <c r="R33" s="35">
        <v>3</v>
      </c>
      <c r="S33" s="35"/>
      <c r="T33" s="61">
        <f t="shared" si="0"/>
        <v>70.5</v>
      </c>
      <c r="U33" s="34"/>
      <c r="V33" s="127">
        <v>0.85</v>
      </c>
      <c r="W33" s="127">
        <v>0.77</v>
      </c>
      <c r="X33" s="127">
        <v>0.85</v>
      </c>
      <c r="Y33" s="127"/>
      <c r="Z33" s="127">
        <v>0.85</v>
      </c>
      <c r="AA33" s="127">
        <v>0.85</v>
      </c>
      <c r="AB33" s="127">
        <v>1</v>
      </c>
      <c r="AC33" s="127">
        <v>1</v>
      </c>
      <c r="AD33" s="34">
        <f>SUM(V33:AC33)/8*100</f>
        <v>77.125</v>
      </c>
      <c r="AE33" s="34"/>
      <c r="AF33" s="34">
        <v>85</v>
      </c>
      <c r="AG33" s="34"/>
      <c r="AH33" s="34"/>
      <c r="AI33" s="34"/>
      <c r="AJ33" s="34">
        <v>0.8</v>
      </c>
      <c r="AK33" s="34">
        <v>1</v>
      </c>
      <c r="AL33" s="34">
        <v>1</v>
      </c>
      <c r="AM33" s="34">
        <v>1</v>
      </c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9"/>
      <c r="AY33"/>
      <c r="AZ33"/>
    </row>
    <row r="34" spans="1:52">
      <c r="A34" s="8">
        <v>27</v>
      </c>
      <c r="B34" s="39" t="s">
        <v>121</v>
      </c>
      <c r="C34" s="32"/>
      <c r="D34" s="32"/>
      <c r="E34" s="33"/>
      <c r="F34" s="35" t="s">
        <v>122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>
        <v>83</v>
      </c>
      <c r="R34" s="35">
        <v>3</v>
      </c>
      <c r="S34" s="35"/>
      <c r="T34" s="61">
        <f t="shared" si="0"/>
        <v>91.5</v>
      </c>
      <c r="U34" s="34"/>
      <c r="V34" s="127">
        <v>1</v>
      </c>
      <c r="W34" s="127">
        <v>1</v>
      </c>
      <c r="X34" s="127">
        <v>1</v>
      </c>
      <c r="Y34" s="127">
        <v>1</v>
      </c>
      <c r="Z34" s="127">
        <v>1</v>
      </c>
      <c r="AA34" s="127">
        <v>1</v>
      </c>
      <c r="AB34" s="127">
        <v>1</v>
      </c>
      <c r="AC34" s="127">
        <v>1</v>
      </c>
      <c r="AD34" s="34">
        <f>SUM(V34:AC34)/8*100</f>
        <v>100</v>
      </c>
      <c r="AE34" s="34"/>
      <c r="AF34" s="34">
        <v>100</v>
      </c>
      <c r="AG34" s="34"/>
      <c r="AH34" s="34"/>
      <c r="AI34" s="34"/>
      <c r="AJ34" s="34">
        <v>1</v>
      </c>
      <c r="AK34" s="34">
        <v>1</v>
      </c>
      <c r="AL34" s="34">
        <v>1</v>
      </c>
      <c r="AM34" s="34">
        <v>1</v>
      </c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9"/>
      <c r="AY34"/>
      <c r="AZ34"/>
    </row>
    <row r="35" spans="1:52">
      <c r="A35" s="8">
        <v>28</v>
      </c>
      <c r="B35" s="39" t="s">
        <v>123</v>
      </c>
      <c r="C35" s="32"/>
      <c r="D35" s="32"/>
      <c r="E35" s="33"/>
      <c r="F35" s="35" t="s">
        <v>124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>
        <v>50</v>
      </c>
      <c r="R35" s="35">
        <v>3</v>
      </c>
      <c r="S35" s="35"/>
      <c r="T35" s="61">
        <f t="shared" si="0"/>
        <v>75</v>
      </c>
      <c r="U35" s="34"/>
      <c r="V35" s="127">
        <v>1</v>
      </c>
      <c r="W35" s="127"/>
      <c r="X35" s="127">
        <v>1</v>
      </c>
      <c r="Y35" s="127"/>
      <c r="Z35" s="127">
        <v>1</v>
      </c>
      <c r="AA35" s="127">
        <v>1</v>
      </c>
      <c r="AB35" s="127">
        <v>1</v>
      </c>
      <c r="AC35" s="127">
        <v>1</v>
      </c>
      <c r="AD35" s="34">
        <f>SUM(V35:AC35)/8*100</f>
        <v>75</v>
      </c>
      <c r="AE35" s="34"/>
      <c r="AF35" s="34">
        <v>95</v>
      </c>
      <c r="AG35" s="34"/>
      <c r="AH35" s="34"/>
      <c r="AI35" s="34"/>
      <c r="AJ35" s="34">
        <v>0.85</v>
      </c>
      <c r="AK35" s="34">
        <v>1</v>
      </c>
      <c r="AL35" s="34">
        <v>1</v>
      </c>
      <c r="AM35" s="34">
        <v>1</v>
      </c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9"/>
      <c r="AY35"/>
      <c r="AZ35"/>
    </row>
    <row r="36" spans="1:52">
      <c r="A36" s="8">
        <v>29</v>
      </c>
      <c r="B36" s="39"/>
      <c r="C36" s="32"/>
      <c r="D36" s="32"/>
      <c r="E36" s="33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9"/>
      <c r="AY36"/>
      <c r="AZ36"/>
    </row>
    <row r="37" spans="1:52">
      <c r="A37" s="8">
        <v>30</v>
      </c>
      <c r="B37" s="39"/>
      <c r="C37" s="32"/>
      <c r="D37" s="32"/>
      <c r="E37" s="33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9"/>
      <c r="AY37"/>
      <c r="AZ37"/>
    </row>
    <row r="38" spans="1:52">
      <c r="A38" s="8">
        <v>31</v>
      </c>
      <c r="B38" s="39"/>
      <c r="C38" s="32"/>
      <c r="D38" s="32"/>
      <c r="E38" s="33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9"/>
      <c r="AY38"/>
      <c r="AZ38"/>
    </row>
    <row r="39" spans="1:52">
      <c r="A39" s="8">
        <v>32</v>
      </c>
      <c r="B39" s="39"/>
      <c r="C39" s="32"/>
      <c r="D39" s="32"/>
      <c r="E39" s="33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9"/>
      <c r="AY39"/>
      <c r="AZ39"/>
    </row>
    <row r="40" spans="1:52">
      <c r="A40" s="8">
        <v>33</v>
      </c>
      <c r="B40" s="39"/>
      <c r="C40" s="32"/>
      <c r="D40" s="32"/>
      <c r="E40" s="33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9"/>
      <c r="AY40"/>
      <c r="AZ40"/>
    </row>
    <row r="41" spans="1:52">
      <c r="A41" s="8">
        <v>34</v>
      </c>
      <c r="B41" s="39"/>
      <c r="C41" s="32"/>
      <c r="D41" s="32"/>
      <c r="E41" s="33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9"/>
      <c r="AY41"/>
      <c r="AZ41"/>
    </row>
    <row r="42" spans="1:52">
      <c r="A42" s="8">
        <v>35</v>
      </c>
      <c r="B42" s="39"/>
      <c r="C42" s="32"/>
      <c r="D42" s="32"/>
      <c r="E42" s="33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9"/>
      <c r="AY42"/>
      <c r="AZ42"/>
    </row>
    <row r="43" spans="1:52" s="13" customFormat="1">
      <c r="A43" s="115" t="s">
        <v>16</v>
      </c>
      <c r="B43" s="115"/>
      <c r="C43" s="115"/>
      <c r="D43" s="115"/>
      <c r="E43" s="115"/>
      <c r="F43" s="115"/>
      <c r="G43" s="53"/>
      <c r="H43" s="55"/>
      <c r="I43" s="55"/>
      <c r="J43" s="55"/>
      <c r="K43" s="55"/>
      <c r="L43" s="60"/>
      <c r="M43" s="63"/>
      <c r="N43" s="53"/>
      <c r="O43" s="46"/>
      <c r="P43" s="46"/>
      <c r="Q43" s="67"/>
      <c r="R43" s="67"/>
      <c r="S43" s="67"/>
      <c r="T43" s="28">
        <f>COUNTIF(T$8:T$42,"&gt;=70")/28</f>
        <v>0.7857142857142857</v>
      </c>
      <c r="U43" s="28">
        <f>COUNTIF(U$8:U$42,"&gt;=70")/$AZ$3</f>
        <v>0</v>
      </c>
      <c r="V43" s="28"/>
      <c r="W43" s="28"/>
      <c r="X43" s="28"/>
      <c r="Y43" s="28"/>
      <c r="Z43" s="28"/>
      <c r="AA43" s="28"/>
      <c r="AB43" s="28"/>
      <c r="AC43" s="28"/>
      <c r="AD43" s="28">
        <f>COUNTIF(AD$8:AD$42,"&gt;=70")/35</f>
        <v>0.5714285714285714</v>
      </c>
      <c r="AE43" s="28">
        <f>COUNTIF(AE$8:AE$42,"&gt;=70")/$AZ$3</f>
        <v>0</v>
      </c>
      <c r="AF43" s="28">
        <f>COUNTIF(AF$8:AF$42,"&gt;=70")/$AZ$3</f>
        <v>0.8928571428571429</v>
      </c>
      <c r="AG43" s="28">
        <f>COUNTIF(AG$8:AG$42,"&gt;=70")/$AZ$3</f>
        <v>0</v>
      </c>
      <c r="AH43" s="28"/>
      <c r="AI43" s="28"/>
      <c r="AJ43" s="28"/>
      <c r="AK43" s="28"/>
      <c r="AL43" s="28"/>
      <c r="AM43" s="28"/>
      <c r="AN43" s="28">
        <f t="shared" ref="AN43:AW43" si="1">COUNTIF(AN$8:AN$42,"&gt;=70")/$AZ$3</f>
        <v>0</v>
      </c>
      <c r="AO43" s="28">
        <f t="shared" si="1"/>
        <v>0</v>
      </c>
      <c r="AP43" s="28">
        <f t="shared" si="1"/>
        <v>0</v>
      </c>
      <c r="AQ43" s="28">
        <f t="shared" si="1"/>
        <v>0</v>
      </c>
      <c r="AR43" s="28">
        <f t="shared" si="1"/>
        <v>0</v>
      </c>
      <c r="AS43" s="28">
        <f t="shared" si="1"/>
        <v>0</v>
      </c>
      <c r="AT43" s="28">
        <f t="shared" si="1"/>
        <v>0</v>
      </c>
      <c r="AU43" s="28">
        <f t="shared" si="1"/>
        <v>0</v>
      </c>
      <c r="AV43" s="28">
        <f t="shared" si="1"/>
        <v>0</v>
      </c>
      <c r="AW43" s="28">
        <f t="shared" si="1"/>
        <v>0</v>
      </c>
      <c r="AX43" s="11"/>
      <c r="AY43" s="11"/>
      <c r="AZ43" s="12"/>
    </row>
    <row r="44" spans="1:52" s="13" customFormat="1" ht="13.25" customHeight="1">
      <c r="A44" s="99" t="s">
        <v>18</v>
      </c>
      <c r="B44" s="99"/>
      <c r="C44" s="99"/>
      <c r="D44" s="99"/>
      <c r="E44" s="99"/>
      <c r="F44" s="100"/>
      <c r="G44" s="52"/>
      <c r="H44" s="54"/>
      <c r="I44" s="54"/>
      <c r="J44" s="54"/>
      <c r="K44" s="54"/>
      <c r="L44" s="59"/>
      <c r="M44" s="62"/>
      <c r="N44" s="52"/>
      <c r="O44" s="44"/>
      <c r="P44" s="44"/>
      <c r="Q44" s="65"/>
      <c r="R44" s="65"/>
      <c r="S44" s="65"/>
      <c r="T44" s="30">
        <f>(COUNTIF(T$8:T$42,"&lt;70")+COUNTIF(T$8:T$42,"NP"))/$AZ$3</f>
        <v>0.21428571428571427</v>
      </c>
      <c r="U44" s="30">
        <f>(COUNTIF(U$8:U$42,"&lt;70")+COUNTIF(U$8:U$42,"NP"))/$AZ$3</f>
        <v>0</v>
      </c>
      <c r="V44" s="41"/>
      <c r="W44" s="41"/>
      <c r="X44" s="41"/>
      <c r="Y44" s="41"/>
      <c r="Z44" s="41"/>
      <c r="AA44" s="41"/>
      <c r="AB44" s="41"/>
      <c r="AC44" s="41"/>
      <c r="AD44" s="41">
        <f>(COUNTIF(AD$8:AD$42,"&lt;70")+COUNTIF(AD$8:AD$42,"NP"))/$AZ$3</f>
        <v>0.2857142857142857</v>
      </c>
      <c r="AE44" s="41">
        <f>(COUNTIF(AE$8:AE$42,"&lt;70")+COUNTIF(AE$8:AE$42,"NP"))/$AZ$3</f>
        <v>0</v>
      </c>
      <c r="AF44" s="41">
        <f>(COUNTIF(AF$8:AF$42,"&lt;70")+COUNTIF(AF$8:AF$42,"NP"))/$AZ$3</f>
        <v>3.5714285714285712E-2</v>
      </c>
      <c r="AG44" s="41">
        <f>(COUNTIF(AG$8:AG$42,"&lt;70")+COUNTIF(AG$8:AG$42,"NP"))/$AZ$3</f>
        <v>0</v>
      </c>
      <c r="AH44" s="41"/>
      <c r="AI44" s="41"/>
      <c r="AJ44" s="41"/>
      <c r="AK44" s="41"/>
      <c r="AL44" s="41"/>
      <c r="AM44" s="41"/>
      <c r="AN44" s="41">
        <f t="shared" ref="AN44:AW44" si="2">(COUNTIF(AN$8:AN$42,"&lt;70")+COUNTIF(AN$8:AN$42,"NP"))/$AZ$3</f>
        <v>0</v>
      </c>
      <c r="AO44" s="41">
        <f t="shared" si="2"/>
        <v>0</v>
      </c>
      <c r="AP44" s="41">
        <f t="shared" si="2"/>
        <v>0</v>
      </c>
      <c r="AQ44" s="41">
        <f t="shared" si="2"/>
        <v>0</v>
      </c>
      <c r="AR44" s="41">
        <f t="shared" si="2"/>
        <v>0</v>
      </c>
      <c r="AS44" s="41">
        <f t="shared" si="2"/>
        <v>0</v>
      </c>
      <c r="AT44" s="41">
        <f t="shared" si="2"/>
        <v>0</v>
      </c>
      <c r="AU44" s="41">
        <f t="shared" si="2"/>
        <v>0</v>
      </c>
      <c r="AV44" s="30">
        <f t="shared" si="2"/>
        <v>0</v>
      </c>
      <c r="AW44" s="30">
        <f t="shared" si="2"/>
        <v>0</v>
      </c>
      <c r="AX44" s="11"/>
      <c r="AZ44" s="12"/>
    </row>
    <row r="45" spans="1:52" s="13" customForma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20">
        <f t="shared" ref="T45:AW45" si="3">SUM(T43:T44)</f>
        <v>1</v>
      </c>
      <c r="U45" s="20">
        <f t="shared" si="3"/>
        <v>0</v>
      </c>
      <c r="V45" s="20"/>
      <c r="W45" s="20"/>
      <c r="X45" s="20"/>
      <c r="Y45" s="20"/>
      <c r="Z45" s="20"/>
      <c r="AA45" s="20"/>
      <c r="AB45" s="20"/>
      <c r="AC45" s="20"/>
      <c r="AD45" s="40">
        <f t="shared" si="3"/>
        <v>0.8571428571428571</v>
      </c>
      <c r="AE45" s="40">
        <f t="shared" si="3"/>
        <v>0</v>
      </c>
      <c r="AF45" s="40">
        <f t="shared" si="3"/>
        <v>0.9285714285714286</v>
      </c>
      <c r="AG45" s="40">
        <f t="shared" si="3"/>
        <v>0</v>
      </c>
      <c r="AH45" s="40"/>
      <c r="AI45" s="40"/>
      <c r="AJ45" s="40"/>
      <c r="AK45" s="40"/>
      <c r="AL45" s="40"/>
      <c r="AM45" s="40"/>
      <c r="AN45" s="40">
        <f t="shared" si="3"/>
        <v>0</v>
      </c>
      <c r="AO45" s="40">
        <f t="shared" si="3"/>
        <v>0</v>
      </c>
      <c r="AP45" s="40">
        <f t="shared" si="3"/>
        <v>0</v>
      </c>
      <c r="AQ45" s="40">
        <f t="shared" si="3"/>
        <v>0</v>
      </c>
      <c r="AR45" s="40">
        <f t="shared" si="3"/>
        <v>0</v>
      </c>
      <c r="AS45" s="40">
        <f t="shared" si="3"/>
        <v>0</v>
      </c>
      <c r="AT45" s="40">
        <f t="shared" si="3"/>
        <v>0</v>
      </c>
      <c r="AU45" s="40">
        <f t="shared" si="3"/>
        <v>0</v>
      </c>
      <c r="AV45" s="20">
        <f t="shared" si="3"/>
        <v>0</v>
      </c>
      <c r="AW45" s="20">
        <f t="shared" si="3"/>
        <v>0</v>
      </c>
      <c r="AX45" s="11"/>
      <c r="AY45" s="19"/>
      <c r="AZ45" s="15"/>
    </row>
    <row r="46" spans="1:52" ht="27" customHeight="1">
      <c r="A46" s="90"/>
      <c r="B46" s="90"/>
      <c r="C46" s="90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N46" s="89"/>
      <c r="AO46" s="89"/>
      <c r="AP46" s="89"/>
      <c r="AQ46" s="89"/>
      <c r="AR46" s="89"/>
      <c r="AT46" s="96"/>
      <c r="AU46" s="96"/>
      <c r="AV46" s="96"/>
      <c r="AW46" s="96"/>
      <c r="AY46" s="19"/>
    </row>
    <row r="47" spans="1:52" ht="13" customHeight="1">
      <c r="A47" s="98" t="s">
        <v>61</v>
      </c>
      <c r="B47" s="98"/>
      <c r="C47" s="98"/>
      <c r="T47" s="95" t="s">
        <v>13</v>
      </c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16"/>
      <c r="AH47" s="16"/>
      <c r="AI47" s="16"/>
      <c r="AJ47" s="16"/>
      <c r="AK47" s="16"/>
      <c r="AL47" s="16"/>
      <c r="AM47" s="16"/>
      <c r="AN47" s="91" t="s">
        <v>14</v>
      </c>
      <c r="AO47" s="91"/>
      <c r="AP47" s="91"/>
      <c r="AQ47" s="91"/>
      <c r="AR47" s="91"/>
      <c r="AS47" s="16"/>
      <c r="AT47" s="87" t="s">
        <v>15</v>
      </c>
      <c r="AU47" s="87"/>
      <c r="AV47" s="87"/>
      <c r="AW47" s="87"/>
      <c r="AY47" s="19"/>
    </row>
    <row r="48" spans="1:52" ht="13" customHeight="1">
      <c r="A48" s="85" t="s">
        <v>62</v>
      </c>
      <c r="B48" s="86"/>
      <c r="C48" s="86"/>
      <c r="T48" s="92" t="s">
        <v>125</v>
      </c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4"/>
      <c r="AN48" s="97" t="s">
        <v>126</v>
      </c>
      <c r="AO48" s="97"/>
      <c r="AP48" s="97"/>
      <c r="AQ48" s="97"/>
      <c r="AR48" s="97"/>
      <c r="AT48" s="97" t="s">
        <v>127</v>
      </c>
      <c r="AU48" s="97"/>
      <c r="AV48" s="97"/>
      <c r="AW48" s="97"/>
      <c r="AY48" s="19"/>
    </row>
    <row r="49" spans="51:51" ht="13" customHeight="1">
      <c r="AY49" s="19"/>
    </row>
    <row r="50" spans="51:51">
      <c r="AY50" s="19"/>
    </row>
    <row r="51" spans="51:51">
      <c r="AY51" s="19"/>
    </row>
  </sheetData>
  <sheetProtection formatCells="0" formatColumns="0" formatRows="0" insertColumns="0" insertRows="0" insertHyperlinks="0" deleteRows="0" sort="0" autoFilter="0" pivotTables="0"/>
  <mergeCells count="37">
    <mergeCell ref="A44:F44"/>
    <mergeCell ref="AZ3:AZ4"/>
    <mergeCell ref="B5:E7"/>
    <mergeCell ref="F5:F7"/>
    <mergeCell ref="A43:F43"/>
    <mergeCell ref="AO3:AP3"/>
    <mergeCell ref="AG3:AN3"/>
    <mergeCell ref="AY3:AY4"/>
    <mergeCell ref="AV5:AW6"/>
    <mergeCell ref="T5:AU5"/>
    <mergeCell ref="AT6:AU6"/>
    <mergeCell ref="AP6:AQ6"/>
    <mergeCell ref="AD6:AE6"/>
    <mergeCell ref="AF6:AG6"/>
    <mergeCell ref="AN6:AO6"/>
    <mergeCell ref="A48:C48"/>
    <mergeCell ref="AT47:AW47"/>
    <mergeCell ref="T46:AF46"/>
    <mergeCell ref="AN46:AR46"/>
    <mergeCell ref="A46:C46"/>
    <mergeCell ref="AN47:AR47"/>
    <mergeCell ref="T48:AF48"/>
    <mergeCell ref="T47:AF47"/>
    <mergeCell ref="AT46:AW46"/>
    <mergeCell ref="AN48:AR48"/>
    <mergeCell ref="AT48:AW48"/>
    <mergeCell ref="A47:C47"/>
    <mergeCell ref="AE2:AW2"/>
    <mergeCell ref="A4:AW4"/>
    <mergeCell ref="A2:B2"/>
    <mergeCell ref="A5:A7"/>
    <mergeCell ref="T6:U6"/>
    <mergeCell ref="AS3:AW3"/>
    <mergeCell ref="AR6:AS6"/>
    <mergeCell ref="T2:AD2"/>
    <mergeCell ref="C2:F2"/>
    <mergeCell ref="D3:AF3"/>
  </mergeCells>
  <phoneticPr fontId="1" type="noConversion"/>
  <conditionalFormatting sqref="T8:AW42">
    <cfRule type="cellIs" dxfId="11" priority="219" stopIfTrue="1" operator="equal">
      <formula>"na"</formula>
    </cfRule>
  </conditionalFormatting>
  <conditionalFormatting sqref="T8:AW42">
    <cfRule type="cellIs" dxfId="10" priority="218" stopIfTrue="1" operator="notBetween">
      <formula>70</formula>
      <formula>100</formula>
    </cfRule>
  </conditionalFormatting>
  <conditionalFormatting sqref="T8:AW42">
    <cfRule type="cellIs" dxfId="9" priority="212" operator="greaterThan">
      <formula>69</formula>
    </cfRule>
    <cfRule type="cellIs" dxfId="8" priority="213" operator="lessThan">
      <formula>70</formula>
    </cfRule>
  </conditionalFormatting>
  <conditionalFormatting sqref="T8:AW42">
    <cfRule type="containsText" dxfId="7" priority="197" operator="containsText" text="NP">
      <formula>NOT(ISERROR(SEARCH("NP",T8)))</formula>
    </cfRule>
    <cfRule type="containsText" dxfId="6" priority="199" operator="containsText" text="NP">
      <formula>NOT(ISERROR(SEARCH("NP",T8)))</formula>
    </cfRule>
  </conditionalFormatting>
  <conditionalFormatting sqref="AV8:AW42">
    <cfRule type="containsErrors" dxfId="5" priority="198">
      <formula>ISERROR(AV8)</formula>
    </cfRule>
  </conditionalFormatting>
  <conditionalFormatting sqref="T8:AW43">
    <cfRule type="containsText" dxfId="4" priority="196" operator="containsText" text="NP">
      <formula>NOT(ISERROR(SEARCH("NP",T8)))</formula>
    </cfRule>
  </conditionalFormatting>
  <conditionalFormatting sqref="T43:AW45">
    <cfRule type="containsErrors" dxfId="3" priority="194">
      <formula>ISERROR(T43)</formula>
    </cfRule>
    <cfRule type="containsErrors" dxfId="2" priority="195">
      <formula>ISERROR(T43)</formula>
    </cfRule>
  </conditionalFormatting>
  <conditionalFormatting sqref="T8:AW42">
    <cfRule type="cellIs" dxfId="1" priority="152" operator="lessThan">
      <formula>70</formula>
    </cfRule>
    <cfRule type="containsText" dxfId="0" priority="153" operator="containsText" text="NP">
      <formula>NOT(ISERROR(SEARCH("NP",T8)))</formula>
    </cfRule>
  </conditionalFormatting>
  <printOptions horizontalCentered="1"/>
  <pageMargins left="0.39370078740157483" right="0.39370078740157483" top="1.1811023622047245" bottom="0.59055118110236227" header="7.874015748031496E-2" footer="0.19685039370078741"/>
  <pageSetup scale="68" orientation="landscape"/>
  <headerFooter alignWithMargins="0">
    <oddHeader>&amp;C&amp;G&amp;R&amp;"Arial,Negrita"&amp;8_x000D__x000D__x000D_&amp;12_x000D_&amp;P            &amp;N                &amp;K00+000  .</oddHeader>
  </headerFooter>
  <ignoredErrors>
    <ignoredError sqref="AU45:AW45 AU43:AW44 T44:U44 T45:U45 AD44:AE44 AD45:AE45 AF43:AG44 AF45:AG45 AN43:AT44 AN45:AT45 U43 AE43" evalError="1"/>
    <ignoredError sqref="AU47:AW47 AU4:AW4 A2:B2 AD2 A3 AU3:AW3 AF48:AG48 AO48:AS48 AU48:AW48 AF46:AG46 AO46:AS46 AU46:AW46 AU2:AW2 AN3 AP3:AR3 C3 E3:F3 D2:F2 A4:F4 T3:U3 U46 U48 T2:U2 T4:U4 T47:U47 AD3:AE3 AD46:AE46 AD48:AE48 AD4:AE4 AD47:AE47 AF3:AG3 AF2:AG2 AF4:AG4 AF47:AG47 AN2:AT2 AT3 AN4:AT4 AN47:AT47" numberStoredAsText="1"/>
  </ignoredErrors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19"/>
  <sheetViews>
    <sheetView workbookViewId="0">
      <selection activeCell="C25" sqref="C25"/>
    </sheetView>
  </sheetViews>
  <sheetFormatPr baseColWidth="10" defaultRowHeight="13"/>
  <cols>
    <col min="1" max="1" width="8.6640625" style="22" customWidth="1"/>
    <col min="2" max="2" width="10.6640625" customWidth="1"/>
  </cols>
  <sheetData>
    <row r="1" spans="1:10" ht="16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">
      <c r="A2" s="25"/>
      <c r="B2" s="24"/>
      <c r="C2" s="24"/>
      <c r="D2" s="24"/>
      <c r="E2" s="24"/>
      <c r="F2" s="24"/>
      <c r="G2" s="24"/>
      <c r="H2" s="24"/>
      <c r="I2" s="24"/>
      <c r="J2" s="24"/>
    </row>
    <row r="3" spans="1:10" ht="16">
      <c r="A3" s="25"/>
      <c r="B3" s="24"/>
      <c r="C3" s="24"/>
      <c r="D3" s="24"/>
      <c r="E3" s="24"/>
      <c r="F3" s="24"/>
      <c r="G3" s="24"/>
      <c r="H3" s="24"/>
      <c r="I3" s="24"/>
      <c r="J3" s="24"/>
    </row>
    <row r="4" spans="1:10" ht="16">
      <c r="A4" s="26" t="s">
        <v>19</v>
      </c>
      <c r="B4" s="23" t="s">
        <v>20</v>
      </c>
      <c r="C4" s="23"/>
      <c r="D4" s="23"/>
      <c r="E4" s="23"/>
      <c r="F4" s="23"/>
      <c r="G4" s="23"/>
      <c r="H4" s="24"/>
      <c r="I4" s="24"/>
      <c r="J4" s="24"/>
    </row>
    <row r="5" spans="1:10" ht="16">
      <c r="A5" s="26" t="s">
        <v>21</v>
      </c>
      <c r="B5" s="23" t="s">
        <v>22</v>
      </c>
      <c r="C5" s="23"/>
      <c r="D5" s="23"/>
      <c r="E5" s="23"/>
      <c r="F5" s="23"/>
      <c r="G5" s="23"/>
      <c r="H5" s="24"/>
      <c r="I5" s="24"/>
      <c r="J5" s="24"/>
    </row>
    <row r="6" spans="1:10" ht="16">
      <c r="A6" s="26" t="s">
        <v>31</v>
      </c>
      <c r="B6" s="23" t="s">
        <v>23</v>
      </c>
      <c r="C6" s="23"/>
      <c r="D6" s="23"/>
      <c r="E6" s="23"/>
      <c r="F6" s="23"/>
      <c r="G6" s="23"/>
      <c r="H6" s="24"/>
      <c r="I6" s="24"/>
      <c r="J6" s="24"/>
    </row>
    <row r="7" spans="1:10" ht="16">
      <c r="A7" s="26" t="s">
        <v>32</v>
      </c>
      <c r="B7" s="23" t="s">
        <v>24</v>
      </c>
      <c r="C7" s="23"/>
      <c r="D7" s="23"/>
      <c r="E7" s="23"/>
      <c r="F7" s="23"/>
      <c r="G7" s="23"/>
      <c r="H7" s="24"/>
      <c r="I7" s="24"/>
      <c r="J7" s="24"/>
    </row>
    <row r="8" spans="1:10" ht="16">
      <c r="A8" s="26" t="s">
        <v>33</v>
      </c>
      <c r="B8" s="23" t="s">
        <v>25</v>
      </c>
      <c r="C8" s="23"/>
      <c r="D8" s="23"/>
      <c r="E8" s="23"/>
      <c r="F8" s="23"/>
      <c r="G8" s="23"/>
      <c r="H8" s="24"/>
      <c r="I8" s="24"/>
      <c r="J8" s="24"/>
    </row>
    <row r="9" spans="1:10" ht="16">
      <c r="A9" s="26" t="s">
        <v>34</v>
      </c>
      <c r="B9" s="23" t="s">
        <v>26</v>
      </c>
      <c r="C9" s="23"/>
      <c r="D9" s="23"/>
      <c r="E9" s="23"/>
      <c r="F9" s="23"/>
      <c r="G9" s="23"/>
      <c r="H9" s="24"/>
      <c r="I9" s="24"/>
      <c r="J9" s="24"/>
    </row>
    <row r="10" spans="1:10" ht="16">
      <c r="A10" s="26" t="s">
        <v>35</v>
      </c>
      <c r="B10" s="23" t="s">
        <v>27</v>
      </c>
      <c r="C10" s="23"/>
      <c r="D10" s="23"/>
      <c r="E10" s="23"/>
      <c r="F10" s="23"/>
      <c r="G10" s="23"/>
      <c r="H10" s="24"/>
      <c r="I10" s="24"/>
      <c r="J10" s="24"/>
    </row>
    <row r="11" spans="1:10" ht="16">
      <c r="A11" s="26" t="s">
        <v>36</v>
      </c>
      <c r="B11" s="23" t="s">
        <v>47</v>
      </c>
      <c r="C11" s="23"/>
      <c r="D11" s="23"/>
      <c r="E11" s="23"/>
      <c r="F11" s="23"/>
      <c r="G11" s="23"/>
      <c r="H11" s="24"/>
      <c r="I11" s="24"/>
      <c r="J11" s="24"/>
    </row>
    <row r="12" spans="1:10" ht="16">
      <c r="A12" s="26" t="s">
        <v>37</v>
      </c>
      <c r="B12" s="23" t="s">
        <v>48</v>
      </c>
      <c r="C12" s="23"/>
      <c r="D12" s="23"/>
      <c r="E12" s="23"/>
      <c r="F12" s="23"/>
      <c r="G12" s="23"/>
      <c r="H12" s="24"/>
      <c r="I12" s="24"/>
      <c r="J12" s="24"/>
    </row>
    <row r="13" spans="1:10" ht="16">
      <c r="A13" s="26" t="s">
        <v>38</v>
      </c>
      <c r="B13" s="23" t="s">
        <v>28</v>
      </c>
      <c r="C13" s="23"/>
      <c r="D13" s="23"/>
      <c r="E13" s="23"/>
      <c r="F13" s="23"/>
      <c r="G13" s="23"/>
      <c r="H13" s="24"/>
      <c r="I13" s="24"/>
      <c r="J13" s="24"/>
    </row>
    <row r="14" spans="1:10" ht="16">
      <c r="A14" s="26" t="s">
        <v>39</v>
      </c>
      <c r="B14" s="23" t="s">
        <v>55</v>
      </c>
      <c r="C14" s="23"/>
      <c r="D14" s="23"/>
      <c r="E14" s="23"/>
      <c r="F14" s="23"/>
      <c r="G14" s="23"/>
      <c r="H14" s="24"/>
      <c r="I14" s="24"/>
      <c r="J14" s="24"/>
    </row>
    <row r="15" spans="1:10" ht="16">
      <c r="A15" s="26" t="s">
        <v>40</v>
      </c>
      <c r="B15" s="23" t="s">
        <v>29</v>
      </c>
      <c r="C15" s="23"/>
      <c r="D15" s="23"/>
      <c r="E15" s="23"/>
      <c r="F15" s="23"/>
      <c r="G15" s="23"/>
      <c r="H15" s="24"/>
      <c r="I15" s="24"/>
      <c r="J15" s="24"/>
    </row>
    <row r="16" spans="1:10" ht="16">
      <c r="A16" s="26" t="s">
        <v>41</v>
      </c>
      <c r="B16" s="23" t="s">
        <v>30</v>
      </c>
      <c r="C16" s="23"/>
      <c r="D16" s="23"/>
      <c r="E16" s="23"/>
      <c r="F16" s="23"/>
      <c r="G16" s="23"/>
      <c r="H16" s="24"/>
      <c r="I16" s="24"/>
      <c r="J16" s="24"/>
    </row>
    <row r="18" spans="1:2" ht="14">
      <c r="A18" s="36" t="s">
        <v>52</v>
      </c>
      <c r="B18" s="23" t="s">
        <v>49</v>
      </c>
    </row>
    <row r="19" spans="1:2" ht="14">
      <c r="A19" s="36" t="s">
        <v>56</v>
      </c>
      <c r="B19" s="27" t="s">
        <v>57</v>
      </c>
    </row>
  </sheetData>
  <mergeCells count="1">
    <mergeCell ref="A1:J1"/>
  </mergeCells>
  <phoneticPr fontId="1" type="noConversion"/>
  <pageMargins left="0.7" right="0.7" top="0.75" bottom="0.75" header="0.3" footer="0.3"/>
  <pageSetup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MATERIA</vt:lpstr>
      <vt:lpstr>INSTRUCTIVO DE LLENADO</vt:lpstr>
      <vt:lpstr>'INSTRUCTIVO DE LLENADO'!Área_de_impresión</vt:lpstr>
      <vt:lpstr>MATERIA!Área_de_impresión</vt:lpstr>
      <vt:lpstr>MATERIA!Títulos_a_imprimir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DENOVA</dc:creator>
  <cp:lastModifiedBy>Microsoft Office User</cp:lastModifiedBy>
  <cp:lastPrinted>2024-03-01T19:59:42Z</cp:lastPrinted>
  <dcterms:created xsi:type="dcterms:W3CDTF">2007-06-13T22:53:16Z</dcterms:created>
  <dcterms:modified xsi:type="dcterms:W3CDTF">2024-12-05T17:31:57Z</dcterms:modified>
</cp:coreProperties>
</file>