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1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mario/Documents/PLANEACIONES Y REPORTES/ReportesAGO-DIC2024/"/>
    </mc:Choice>
  </mc:AlternateContent>
  <xr:revisionPtr revIDLastSave="0" documentId="8_{0B76681E-75C0-4749-9DEC-BFFF7305BC52}" xr6:coauthVersionLast="45" xr6:coauthVersionMax="45" xr10:uidLastSave="{00000000-0000-0000-0000-000000000000}"/>
  <bookViews>
    <workbookView xWindow="0" yWindow="460" windowWidth="28800" windowHeight="15940" xr2:uid="{00000000-000D-0000-FFFF-FFFF00000000}"/>
  </bookViews>
  <sheets>
    <sheet name="MATERIA" sheetId="6" r:id="rId1"/>
    <sheet name="INSTRUCTIVO DE LLENADO" sheetId="9" r:id="rId2"/>
  </sheets>
  <definedNames>
    <definedName name="_xlnm._FilterDatabase" localSheetId="0" hidden="1">MATERIA!$E$6:$AG$43</definedName>
    <definedName name="_xlnm.Print_Area" localSheetId="1">'INSTRUCTIVO DE LLENADO'!$A$1:$O$20</definedName>
    <definedName name="_xlnm.Print_Area" localSheetId="0">MATERIA!$A$1:$AM$49</definedName>
    <definedName name="NOMBRE">#REF!</definedName>
    <definedName name="_xlnm.Print_Titles" localSheetId="0">MATERIA!$A:$F,MATERIA!$1:$7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V44" i="6" l="1"/>
  <c r="V9" i="6" l="1"/>
  <c r="V10" i="6"/>
  <c r="V11" i="6"/>
  <c r="V12" i="6"/>
  <c r="V13" i="6"/>
  <c r="V14" i="6"/>
  <c r="V15" i="6"/>
  <c r="V16" i="6"/>
  <c r="V17" i="6"/>
  <c r="V18" i="6"/>
  <c r="V19" i="6"/>
  <c r="V20" i="6"/>
  <c r="V21" i="6"/>
  <c r="V22" i="6"/>
  <c r="V23" i="6"/>
  <c r="V24" i="6"/>
  <c r="V25" i="6"/>
  <c r="V26" i="6"/>
  <c r="V27" i="6"/>
  <c r="V28" i="6"/>
  <c r="V29" i="6"/>
  <c r="V30" i="6"/>
  <c r="V31" i="6"/>
  <c r="V32" i="6"/>
  <c r="V33" i="6"/>
  <c r="V34" i="6"/>
  <c r="V35" i="6"/>
  <c r="V36" i="6"/>
  <c r="V37" i="6"/>
  <c r="V38" i="6"/>
  <c r="V39" i="6"/>
  <c r="V40" i="6"/>
  <c r="V41" i="6"/>
  <c r="V42" i="6"/>
  <c r="V43" i="6"/>
  <c r="V8" i="6"/>
  <c r="X44" i="6" l="1"/>
  <c r="AP3" i="6"/>
  <c r="AG44" i="6" s="1"/>
  <c r="AM45" i="6" l="1"/>
  <c r="AI45" i="6"/>
  <c r="AA45" i="6"/>
  <c r="W45" i="6"/>
  <c r="AH45" i="6"/>
  <c r="AK44" i="6"/>
  <c r="AE44" i="6"/>
  <c r="Y44" i="6"/>
  <c r="AF45" i="6"/>
  <c r="Z45" i="6"/>
  <c r="AG45" i="6"/>
  <c r="AG46" i="6" s="1"/>
  <c r="AF44" i="6"/>
  <c r="AJ44" i="6"/>
  <c r="AE45" i="6"/>
  <c r="AH44" i="6"/>
  <c r="Z44" i="6"/>
  <c r="W44" i="6"/>
  <c r="AD44" i="6"/>
  <c r="AK45" i="6"/>
  <c r="Y45" i="6"/>
  <c r="AM44" i="6"/>
  <c r="AI44" i="6"/>
  <c r="AA44" i="6"/>
  <c r="V45" i="6"/>
  <c r="AJ45" i="6"/>
  <c r="AD45" i="6"/>
  <c r="X45" i="6"/>
  <c r="AH46" i="6" l="1"/>
  <c r="AF46" i="6"/>
  <c r="AM46" i="6"/>
  <c r="AL44" i="6"/>
  <c r="AL45" i="6"/>
  <c r="AA46" i="6"/>
  <c r="AI46" i="6"/>
  <c r="Z46" i="6"/>
  <c r="W46" i="6"/>
  <c r="AK46" i="6"/>
  <c r="AD46" i="6"/>
  <c r="X46" i="6"/>
  <c r="V46" i="6"/>
  <c r="Y46" i="6"/>
  <c r="AJ46" i="6"/>
  <c r="AE46" i="6"/>
  <c r="AL46" i="6" l="1"/>
</calcChain>
</file>

<file path=xl/sharedStrings.xml><?xml version="1.0" encoding="utf-8"?>
<sst xmlns="http://schemas.openxmlformats.org/spreadsheetml/2006/main" count="159" uniqueCount="145">
  <si>
    <t>GRUPO:</t>
  </si>
  <si>
    <t>CLAVE:</t>
  </si>
  <si>
    <t>TEMA 2</t>
  </si>
  <si>
    <t>TEMA 3</t>
  </si>
  <si>
    <t>TEMA 1</t>
  </si>
  <si>
    <t>TEMA 4</t>
  </si>
  <si>
    <t>TEMA 5</t>
  </si>
  <si>
    <t>TEMA 6</t>
  </si>
  <si>
    <t>TEMA 7</t>
  </si>
  <si>
    <t>DOCENTE:</t>
  </si>
  <si>
    <t>PERIODO:</t>
  </si>
  <si>
    <t>1A. OP.</t>
  </si>
  <si>
    <t>2A. OP.</t>
  </si>
  <si>
    <t>PRIMER SEGUIMIENTO</t>
  </si>
  <si>
    <t>SEGUNDO SEGUIMIENTO</t>
  </si>
  <si>
    <t>TERCER SEGUIMIENTO</t>
  </si>
  <si>
    <t>ÍNDICE DE APROBACIÓN:</t>
  </si>
  <si>
    <t>NC</t>
  </si>
  <si>
    <t>ÍNDICE DE REPROBACIÓN:</t>
  </si>
  <si>
    <t>1)</t>
  </si>
  <si>
    <t>Anotar el nombre del departamento académico</t>
  </si>
  <si>
    <t>2)</t>
  </si>
  <si>
    <t>Anotar el nombre del docente</t>
  </si>
  <si>
    <t>Anotar la clave de la asignatura</t>
  </si>
  <si>
    <t>Anotar el nombre de la asignatura</t>
  </si>
  <si>
    <t>Anotar el grupo correspondiente</t>
  </si>
  <si>
    <t>Anotar el periodo correspondiente al semestre</t>
  </si>
  <si>
    <t>Registrar el nombre completo del estudiante</t>
  </si>
  <si>
    <t>Calcular el promedio final del estudiante y registrar en la columna de primera o segunda oportunidad según sea el caso</t>
  </si>
  <si>
    <t>Registrar las fechas de los seguimientos de acuerdo al calendario escolar</t>
  </si>
  <si>
    <t>Firma del Jefe del departamento académico correspondiente</t>
  </si>
  <si>
    <t>3)</t>
  </si>
  <si>
    <t>4)</t>
  </si>
  <si>
    <t>5)</t>
  </si>
  <si>
    <t>6)</t>
  </si>
  <si>
    <t>7)</t>
  </si>
  <si>
    <t>8)</t>
  </si>
  <si>
    <t>9)</t>
  </si>
  <si>
    <t>10)</t>
  </si>
  <si>
    <t>11)</t>
  </si>
  <si>
    <t>12)</t>
  </si>
  <si>
    <t>13)</t>
  </si>
  <si>
    <t>No.</t>
  </si>
  <si>
    <t>NOMBRE DEL ESTUDIANTE (7)</t>
  </si>
  <si>
    <t>C A L I F I C A C I O N E S (9)</t>
  </si>
  <si>
    <t>PROMEDIO  FINAL (10)</t>
  </si>
  <si>
    <t>Instructivo de llenado</t>
  </si>
  <si>
    <t>Registrar el número de control del estudiante (es indispensable llenar este campo para que las fórmulas funcionen)</t>
  </si>
  <si>
    <t>Registrar las calificaciones obtenidas por el estudiante ya sea en primera oporunidad (1A. OP.) o segunda oportunidad (2A. OP.). Si el estudiante no presentó, colocar NP.</t>
  </si>
  <si>
    <t>Al colocar las calificaciones automáticamente se generará el porcentaje de aprobación y de reprobación (incluidos los NP).</t>
  </si>
  <si>
    <t>ASIGNATURA:                                                                       (4)</t>
  </si>
  <si>
    <t>NÚM DE CONTROL (8)</t>
  </si>
  <si>
    <t>NOTA 1:</t>
  </si>
  <si>
    <t>X</t>
  </si>
  <si>
    <t xml:space="preserve">DEPARTAMENTO: </t>
  </si>
  <si>
    <t>Firma del docente una vez impreso el reporte</t>
  </si>
  <si>
    <t xml:space="preserve">NOTA 2: </t>
  </si>
  <si>
    <t>Las filas pueden ser disminuidas de acuerdo a la cantidad de alumnos que se tengan en grupo.</t>
  </si>
  <si>
    <t>SISTEMAS Y COMPUTACIÓN</t>
  </si>
  <si>
    <t>MC. MARIO HUMBERTO TIBURCIO ZUÑIGA</t>
  </si>
  <si>
    <t>EX1</t>
  </si>
  <si>
    <t>NOMBRE Y FIRMA DEL DOCENTE</t>
  </si>
  <si>
    <t>MARIO HUMBERTO TIBURCIO ZUÑIGA</t>
  </si>
  <si>
    <t>T1</t>
  </si>
  <si>
    <t>Cue</t>
  </si>
  <si>
    <t>pWifi</t>
  </si>
  <si>
    <t>PROCESAMIENTO DE DATOS CON PYTHON</t>
  </si>
  <si>
    <t>AGO-DICIEMBRE 2024</t>
  </si>
  <si>
    <t>17 -20 SEPT 2024</t>
  </si>
  <si>
    <t>21  - 25 OCT 2024</t>
  </si>
  <si>
    <t>25  - 29 NOV 2024</t>
  </si>
  <si>
    <t>DAB-2401</t>
  </si>
  <si>
    <t>XC</t>
  </si>
  <si>
    <t>ALVAREZ OCAMPO ERI JESUS</t>
  </si>
  <si>
    <t>ASCENCIO CRUZ DENILSON</t>
  </si>
  <si>
    <t>BARON GONZALEZ XOCHITL</t>
  </si>
  <si>
    <t>BELTRAN MORALES SAMUEL</t>
  </si>
  <si>
    <t>BURGOS PEREA LUIS FERNANDO</t>
  </si>
  <si>
    <t>CALDERON MEJIA LEO ARIEL</t>
  </si>
  <si>
    <t>CARDENAS HERNANDEZ ZOE ALEXIS</t>
  </si>
  <si>
    <t>CARDENAS LOPEZ EDGAR EDUARDO</t>
  </si>
  <si>
    <t>CARRILLO ROMERO ADRIANA MICHELLE</t>
  </si>
  <si>
    <t>CASTRO AYALA JUAN ANTONIO</t>
  </si>
  <si>
    <t>CERVANTES ROBLES SARAI</t>
  </si>
  <si>
    <t>FELIPE RAMOS XIMENA</t>
  </si>
  <si>
    <t>FUENTES ANDRADE JOSE EMMANUEL</t>
  </si>
  <si>
    <t>GALAN HERNANDEZ EDILBERTO</t>
  </si>
  <si>
    <t>GALICIA LAGUNAS SOFIA DENISSE</t>
  </si>
  <si>
    <t>GARCIA ERAZO ODIMARYS</t>
  </si>
  <si>
    <t>GONZALEZ MALDONADO ERICK YAEL</t>
  </si>
  <si>
    <t>JIMENEZ CANO LUCERO ISABEL</t>
  </si>
  <si>
    <t>JIMENEZ ESTEVA SALMAIT</t>
  </si>
  <si>
    <t>JURADO HERNANDEZ LAURA KARINA</t>
  </si>
  <si>
    <t>LARA CASTILLO ZURISADAI</t>
  </si>
  <si>
    <t>LOPEZ VILLEGAS JESUS YAHIR</t>
  </si>
  <si>
    <t>MARTINEZ CANDIA FREDY JUAN</t>
  </si>
  <si>
    <t>MENDOZA ORDUÑO MARIA DANELI</t>
  </si>
  <si>
    <t>MORANTE DELGADO ALDO EMIR</t>
  </si>
  <si>
    <t>OROPEZA . MAXIMILIANO</t>
  </si>
  <si>
    <t>PONCIANO GALICIA JAKE EDUARDO</t>
  </si>
  <si>
    <t>QUEZADA HUICOCHEA ABRAHAM</t>
  </si>
  <si>
    <t>RAMOS QUIRINO MARICELA</t>
  </si>
  <si>
    <t>ROMAN SALGADO MARIA GUADALUPE</t>
  </si>
  <si>
    <t>SALAZAR MARTINEZ JESUS EMMANUEL</t>
  </si>
  <si>
    <t>SANCHEZ DAMACIO ANTONIO</t>
  </si>
  <si>
    <t>TOLEDO VILLEGAS DANIEL</t>
  </si>
  <si>
    <t>TRUJILLO CASTREJON JOSUE</t>
  </si>
  <si>
    <t>VELEZ TORRES CHRISTOPHER JOAQUIN</t>
  </si>
  <si>
    <t>VELÁZQUEZ HERNÁNDEZ ALAN RODRIGO</t>
  </si>
  <si>
    <t>21090944</t>
  </si>
  <si>
    <t>21090950</t>
  </si>
  <si>
    <t>21090961</t>
  </si>
  <si>
    <t>21090965</t>
  </si>
  <si>
    <t>21090970</t>
  </si>
  <si>
    <t>21090972</t>
  </si>
  <si>
    <t>21090975</t>
  </si>
  <si>
    <t>21090976</t>
  </si>
  <si>
    <t>21090980</t>
  </si>
  <si>
    <t>19091280</t>
  </si>
  <si>
    <t>21090986</t>
  </si>
  <si>
    <t>21090997</t>
  </si>
  <si>
    <t>21091004</t>
  </si>
  <si>
    <t>21091005</t>
  </si>
  <si>
    <t>21091006</t>
  </si>
  <si>
    <t>21091010</t>
  </si>
  <si>
    <t>21091017</t>
  </si>
  <si>
    <t>21091032</t>
  </si>
  <si>
    <t>21091033</t>
  </si>
  <si>
    <t>21091037</t>
  </si>
  <si>
    <t>21091040</t>
  </si>
  <si>
    <t>21091044</t>
  </si>
  <si>
    <t>21091048</t>
  </si>
  <si>
    <t>21091055</t>
  </si>
  <si>
    <t>21091062</t>
  </si>
  <si>
    <t>C21090832</t>
  </si>
  <si>
    <t>21091073</t>
  </si>
  <si>
    <t>21091076</t>
  </si>
  <si>
    <t>21091082</t>
  </si>
  <si>
    <t>21091091</t>
  </si>
  <si>
    <t>21091093</t>
  </si>
  <si>
    <t>20091182</t>
  </si>
  <si>
    <t>21091109</t>
  </si>
  <si>
    <t>21091110</t>
  </si>
  <si>
    <t>21091119</t>
  </si>
  <si>
    <t>23090220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</si>
</sst>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0"/>
      <name val="Arial"/>
    </font>
    <font>
      <sz val="8"/>
      <name val="Arial"/>
      <family val="2"/>
    </font>
    <font>
      <sz val="6"/>
      <name val="Arial"/>
      <family val="2"/>
    </font>
    <font>
      <sz val="9"/>
      <name val="Arial"/>
      <family val="2"/>
    </font>
    <font>
      <sz val="8"/>
      <color indexed="8"/>
      <name val="Arial"/>
      <family val="2"/>
    </font>
    <font>
      <sz val="7"/>
      <name val="Arial"/>
      <family val="2"/>
    </font>
    <font>
      <sz val="10"/>
      <name val="Arial"/>
      <family val="2"/>
    </font>
    <font>
      <b/>
      <sz val="6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8"/>
      <name val="Arial Narrow"/>
      <family val="2"/>
    </font>
    <font>
      <sz val="10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8"/>
      <color theme="1"/>
      <name val="Arial"/>
      <family val="2"/>
    </font>
    <font>
      <b/>
      <sz val="11"/>
      <name val="Arial"/>
      <family val="2"/>
    </font>
    <font>
      <sz val="5.5"/>
      <name val="Arial"/>
      <family val="2"/>
    </font>
    <font>
      <sz val="5.2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44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27">
    <xf numFmtId="0" fontId="0" fillId="0" borderId="0" xfId="0"/>
    <xf numFmtId="0" fontId="0" fillId="0" borderId="0" xfId="0" applyFont="1" applyAlignment="1" applyProtection="1">
      <alignment vertical="center" wrapText="1"/>
      <protection locked="0"/>
    </xf>
    <xf numFmtId="0" fontId="1" fillId="0" borderId="4" xfId="0" applyFont="1" applyBorder="1" applyAlignment="1" applyProtection="1">
      <alignment vertical="center" shrinkToFit="1"/>
      <protection locked="0"/>
    </xf>
    <xf numFmtId="49" fontId="1" fillId="0" borderId="4" xfId="0" applyNumberFormat="1" applyFont="1" applyBorder="1" applyAlignment="1" applyProtection="1">
      <alignment vertical="center"/>
      <protection locked="0"/>
    </xf>
    <xf numFmtId="0" fontId="1" fillId="0" borderId="7" xfId="0" applyFont="1" applyBorder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4" fillId="0" borderId="0" xfId="0" applyFont="1" applyBorder="1" applyAlignment="1" applyProtection="1">
      <alignment horizontal="right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0" fillId="0" borderId="0" xfId="0" applyFont="1" applyAlignment="1" applyProtection="1">
      <alignment vertical="center" wrapText="1"/>
      <protection hidden="1"/>
    </xf>
    <xf numFmtId="0" fontId="6" fillId="0" borderId="3" xfId="0" applyFont="1" applyBorder="1" applyAlignment="1" applyProtection="1">
      <alignment horizontal="center" vertical="center" wrapText="1"/>
      <protection hidden="1"/>
    </xf>
    <xf numFmtId="0" fontId="5" fillId="0" borderId="0" xfId="0" applyFont="1" applyBorder="1" applyAlignment="1" applyProtection="1">
      <alignment vertical="center"/>
      <protection locked="0"/>
    </xf>
    <xf numFmtId="9" fontId="2" fillId="0" borderId="0" xfId="13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13" fillId="0" borderId="0" xfId="0" applyFont="1"/>
    <xf numFmtId="0" fontId="15" fillId="0" borderId="0" xfId="0" applyFont="1"/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6" fillId="0" borderId="0" xfId="0" applyFont="1"/>
    <xf numFmtId="9" fontId="17" fillId="0" borderId="3" xfId="13" applyFont="1" applyBorder="1" applyAlignment="1" applyProtection="1">
      <alignment horizontal="center" vertical="center" shrinkToFit="1"/>
      <protection hidden="1"/>
    </xf>
    <xf numFmtId="49" fontId="1" fillId="0" borderId="4" xfId="0" applyNumberFormat="1" applyFont="1" applyBorder="1" applyAlignment="1" applyProtection="1">
      <alignment vertical="center" wrapText="1"/>
      <protection locked="0"/>
    </xf>
    <xf numFmtId="9" fontId="12" fillId="0" borderId="3" xfId="13" applyFont="1" applyBorder="1" applyAlignment="1" applyProtection="1">
      <alignment horizontal="center" vertical="center" shrinkToFit="1"/>
      <protection hidden="1"/>
    </xf>
    <xf numFmtId="0" fontId="6" fillId="0" borderId="1" xfId="0" applyNumberFormat="1" applyFont="1" applyFill="1" applyBorder="1" applyAlignment="1" applyProtection="1">
      <protection locked="0"/>
    </xf>
    <xf numFmtId="0" fontId="6" fillId="0" borderId="7" xfId="0" applyFont="1" applyBorder="1" applyAlignment="1" applyProtection="1">
      <alignment vertical="center" wrapText="1"/>
      <protection locked="0"/>
    </xf>
    <xf numFmtId="0" fontId="6" fillId="0" borderId="8" xfId="0" applyFont="1" applyBorder="1" applyAlignment="1" applyProtection="1">
      <alignment vertical="center" wrapText="1"/>
      <protection locked="0"/>
    </xf>
    <xf numFmtId="1" fontId="6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7" xfId="0" applyNumberFormat="1" applyFont="1" applyFill="1" applyBorder="1" applyAlignment="1" applyProtection="1">
      <protection locked="0"/>
    </xf>
    <xf numFmtId="0" fontId="18" fillId="0" borderId="0" xfId="0" applyFont="1" applyAlignment="1">
      <alignment horizontal="left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3" fillId="0" borderId="14" xfId="0" applyFont="1" applyFill="1" applyBorder="1" applyAlignment="1" applyProtection="1">
      <alignment horizontal="center" vertical="center" wrapText="1"/>
      <protection locked="0"/>
    </xf>
    <xf numFmtId="0" fontId="0" fillId="0" borderId="4" xfId="0" applyNumberFormat="1" applyFont="1" applyFill="1" applyBorder="1" applyAlignment="1"/>
    <xf numFmtId="9" fontId="2" fillId="0" borderId="0" xfId="13" applyFont="1" applyBorder="1" applyAlignment="1" applyProtection="1">
      <alignment horizontal="center" vertical="center"/>
      <protection hidden="1"/>
    </xf>
    <xf numFmtId="9" fontId="12" fillId="0" borderId="2" xfId="13" applyFont="1" applyBorder="1" applyAlignment="1" applyProtection="1">
      <alignment horizontal="center" vertical="center" shrinkToFit="1"/>
      <protection hidden="1"/>
    </xf>
    <xf numFmtId="0" fontId="0" fillId="0" borderId="8" xfId="0" applyFont="1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4" fillId="0" borderId="15" xfId="0" applyFont="1" applyBorder="1" applyAlignment="1" applyProtection="1">
      <alignment horizontal="right" vertical="center" wrapText="1"/>
      <protection hidden="1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right" vertical="center"/>
      <protection hidden="1"/>
    </xf>
    <xf numFmtId="49" fontId="12" fillId="0" borderId="7" xfId="0" applyNumberFormat="1" applyFont="1" applyBorder="1" applyAlignment="1" applyProtection="1">
      <alignment horizontal="center" vertical="center" wrapText="1" shrinkToFit="1"/>
      <protection locked="0"/>
    </xf>
    <xf numFmtId="0" fontId="6" fillId="0" borderId="0" xfId="0" applyFont="1"/>
    <xf numFmtId="0" fontId="12" fillId="0" borderId="7" xfId="0" applyFont="1" applyFill="1" applyBorder="1" applyAlignment="1" applyProtection="1">
      <alignment horizontal="center" vertical="center" wrapText="1"/>
      <protection locked="0"/>
    </xf>
    <xf numFmtId="1" fontId="12" fillId="0" borderId="3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7" xfId="0" applyNumberFormat="1" applyFont="1" applyBorder="1" applyAlignment="1" applyProtection="1">
      <alignment horizontal="center" vertical="center" wrapText="1" shrinkToFit="1"/>
      <protection locked="0"/>
    </xf>
    <xf numFmtId="0" fontId="4" fillId="0" borderId="15" xfId="0" applyFont="1" applyBorder="1" applyAlignment="1" applyProtection="1">
      <alignment horizontal="right" vertical="center" wrapText="1"/>
      <protection hidden="1"/>
    </xf>
    <xf numFmtId="0" fontId="4" fillId="0" borderId="0" xfId="0" applyFont="1" applyBorder="1" applyAlignment="1" applyProtection="1">
      <alignment horizontal="right" vertical="center"/>
      <protection hidden="1"/>
    </xf>
    <xf numFmtId="0" fontId="4" fillId="0" borderId="15" xfId="0" applyFont="1" applyBorder="1" applyAlignment="1" applyProtection="1">
      <alignment horizontal="right" vertical="center" wrapText="1"/>
      <protection hidden="1"/>
    </xf>
    <xf numFmtId="0" fontId="4" fillId="0" borderId="0" xfId="0" applyFont="1" applyBorder="1" applyAlignment="1" applyProtection="1">
      <alignment horizontal="right" vertical="center"/>
      <protection hidden="1"/>
    </xf>
    <xf numFmtId="49" fontId="12" fillId="0" borderId="7" xfId="0" applyNumberFormat="1" applyFont="1" applyBorder="1" applyAlignment="1" applyProtection="1">
      <alignment horizontal="center" vertical="center" wrapText="1" shrinkToFit="1"/>
      <protection locked="0"/>
    </xf>
    <xf numFmtId="16" fontId="3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7" xfId="0" applyNumberFormat="1" applyFont="1" applyBorder="1" applyAlignment="1" applyProtection="1">
      <alignment horizontal="center" vertical="center" wrapText="1" shrinkToFit="1"/>
      <protection locked="0"/>
    </xf>
    <xf numFmtId="0" fontId="4" fillId="0" borderId="15" xfId="0" applyFont="1" applyBorder="1" applyAlignment="1" applyProtection="1">
      <alignment horizontal="right" vertical="center" wrapText="1"/>
      <protection hidden="1"/>
    </xf>
    <xf numFmtId="0" fontId="4" fillId="0" borderId="0" xfId="0" applyFont="1" applyBorder="1" applyAlignment="1" applyProtection="1">
      <alignment horizontal="right" vertical="center"/>
      <protection hidden="1"/>
    </xf>
    <xf numFmtId="1" fontId="21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5" xfId="0" applyFont="1" applyBorder="1" applyAlignment="1" applyProtection="1">
      <alignment horizontal="right" vertical="center" wrapText="1"/>
      <protection hidden="1"/>
    </xf>
    <xf numFmtId="0" fontId="4" fillId="0" borderId="0" xfId="0" applyFont="1" applyBorder="1" applyAlignment="1" applyProtection="1">
      <alignment horizontal="right" vertical="center"/>
      <protection hidden="1"/>
    </xf>
    <xf numFmtId="49" fontId="12" fillId="0" borderId="7" xfId="0" applyNumberFormat="1" applyFont="1" applyBorder="1" applyAlignment="1" applyProtection="1">
      <alignment horizontal="center" vertical="center" wrapText="1" shrinkToFit="1"/>
      <protection locked="0"/>
    </xf>
    <xf numFmtId="0" fontId="4" fillId="0" borderId="15" xfId="0" applyFont="1" applyBorder="1" applyAlignment="1" applyProtection="1">
      <alignment horizontal="right" vertical="center" wrapText="1"/>
      <protection hidden="1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right" vertical="center"/>
      <protection hidden="1"/>
    </xf>
    <xf numFmtId="49" fontId="12" fillId="0" borderId="7" xfId="0" applyNumberFormat="1" applyFont="1" applyBorder="1" applyAlignment="1" applyProtection="1">
      <alignment horizontal="center" vertical="center" wrapText="1" shrinkToFit="1"/>
      <protection locked="0"/>
    </xf>
    <xf numFmtId="0" fontId="4" fillId="0" borderId="0" xfId="0" applyFont="1" applyBorder="1" applyAlignment="1" applyProtection="1">
      <alignment horizontal="right" vertical="center" wrapText="1"/>
      <protection hidden="1"/>
    </xf>
    <xf numFmtId="0" fontId="4" fillId="0" borderId="15" xfId="0" applyFont="1" applyBorder="1" applyAlignment="1" applyProtection="1">
      <alignment horizontal="right" vertical="center" wrapText="1"/>
      <protection hidden="1"/>
    </xf>
    <xf numFmtId="0" fontId="0" fillId="0" borderId="10" xfId="0" applyFont="1" applyBorder="1" applyAlignment="1" applyProtection="1">
      <alignment horizontal="center" vertical="center" wrapText="1"/>
      <protection hidden="1"/>
    </xf>
    <xf numFmtId="0" fontId="0" fillId="0" borderId="14" xfId="0" applyFont="1" applyBorder="1" applyAlignment="1" applyProtection="1">
      <alignment horizontal="center" vertical="center" wrapText="1"/>
      <protection hidden="1"/>
    </xf>
    <xf numFmtId="0" fontId="0" fillId="0" borderId="10" xfId="0" applyFont="1" applyBorder="1" applyAlignment="1" applyProtection="1">
      <alignment horizontal="center" vertical="center" wrapText="1"/>
      <protection locked="0"/>
    </xf>
    <xf numFmtId="0" fontId="0" fillId="0" borderId="6" xfId="0" applyFont="1" applyBorder="1" applyAlignment="1" applyProtection="1">
      <alignment horizontal="center" vertical="center" wrapText="1"/>
      <protection locked="0"/>
    </xf>
    <xf numFmtId="0" fontId="0" fillId="0" borderId="9" xfId="0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0" fillId="0" borderId="15" xfId="0" applyFont="1" applyBorder="1" applyAlignment="1" applyProtection="1">
      <alignment horizontal="center" vertical="center" wrapText="1"/>
      <protection locked="0"/>
    </xf>
    <xf numFmtId="0" fontId="0" fillId="0" borderId="11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12" xfId="0" applyFont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right" vertical="center"/>
      <protection hidden="1"/>
    </xf>
    <xf numFmtId="49" fontId="12" fillId="0" borderId="7" xfId="0" applyNumberFormat="1" applyFont="1" applyBorder="1" applyAlignment="1" applyProtection="1">
      <alignment horizontal="center" vertical="center" wrapText="1"/>
      <protection locked="0"/>
    </xf>
    <xf numFmtId="49" fontId="12" fillId="0" borderId="8" xfId="0" applyNumberFormat="1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left" vertical="center" shrinkToFit="1"/>
      <protection locked="0"/>
    </xf>
    <xf numFmtId="0" fontId="0" fillId="0" borderId="3" xfId="0" applyFont="1" applyBorder="1" applyAlignment="1" applyProtection="1">
      <alignment horizontal="center" vertical="center" wrapText="1"/>
      <protection hidden="1"/>
    </xf>
    <xf numFmtId="0" fontId="6" fillId="0" borderId="3" xfId="0" applyFont="1" applyBorder="1" applyAlignment="1" applyProtection="1">
      <alignment horizontal="center" vertical="center" wrapText="1"/>
      <protection hidden="1"/>
    </xf>
    <xf numFmtId="0" fontId="7" fillId="0" borderId="10" xfId="0" applyFont="1" applyFill="1" applyBorder="1" applyAlignment="1" applyProtection="1">
      <alignment horizontal="center" vertical="center" wrapText="1"/>
      <protection locked="0"/>
    </xf>
    <xf numFmtId="0" fontId="7" fillId="0" borderId="9" xfId="0" applyFont="1" applyFill="1" applyBorder="1" applyAlignment="1" applyProtection="1">
      <alignment horizontal="center" vertical="center" wrapText="1"/>
      <protection locked="0"/>
    </xf>
    <xf numFmtId="0" fontId="7" fillId="0" borderId="11" xfId="0" applyFont="1" applyFill="1" applyBorder="1" applyAlignment="1" applyProtection="1">
      <alignment horizontal="center" vertical="center" wrapText="1"/>
      <protection locked="0"/>
    </xf>
    <xf numFmtId="0" fontId="7" fillId="0" borderId="12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8" xfId="0" applyFont="1" applyFill="1" applyBorder="1" applyAlignment="1" applyProtection="1">
      <alignment horizontal="center" vertical="center" wrapText="1"/>
      <protection locked="0"/>
    </xf>
    <xf numFmtId="0" fontId="12" fillId="0" borderId="4" xfId="0" applyFont="1" applyFill="1" applyBorder="1" applyAlignment="1" applyProtection="1">
      <alignment horizontal="center" vertical="center" wrapText="1"/>
      <protection locked="0"/>
    </xf>
    <xf numFmtId="0" fontId="12" fillId="0" borderId="8" xfId="0" applyFont="1" applyFill="1" applyBorder="1" applyAlignment="1" applyProtection="1">
      <alignment horizontal="center" vertical="center" wrapText="1"/>
      <protection locked="0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49" fontId="0" fillId="0" borderId="0" xfId="0" applyNumberForma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49" fontId="19" fillId="0" borderId="1" xfId="0" applyNumberFormat="1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>
      <alignment horizontal="center" vertical="center" wrapText="1"/>
    </xf>
    <xf numFmtId="0" fontId="20" fillId="0" borderId="7" xfId="0" applyFont="1" applyBorder="1" applyAlignment="1" applyProtection="1">
      <alignment horizontal="center" vertical="center"/>
      <protection locked="0"/>
    </xf>
    <xf numFmtId="49" fontId="2" fillId="0" borderId="4" xfId="0" applyNumberFormat="1" applyFont="1" applyBorder="1" applyAlignment="1" applyProtection="1">
      <alignment horizontal="center" vertical="center" wrapText="1"/>
      <protection locked="0"/>
    </xf>
    <xf numFmtId="49" fontId="2" fillId="0" borderId="7" xfId="0" applyNumberFormat="1" applyFont="1" applyBorder="1" applyAlignment="1" applyProtection="1">
      <alignment horizontal="center" vertical="center" wrapText="1"/>
      <protection locked="0"/>
    </xf>
    <xf numFmtId="49" fontId="2" fillId="0" borderId="8" xfId="0" applyNumberFormat="1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49" fontId="2" fillId="0" borderId="3" xfId="0" applyNumberFormat="1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0" fillId="0" borderId="2" xfId="0" applyFont="1" applyBorder="1" applyAlignment="1" applyProtection="1">
      <alignment horizontal="center" vertical="center" wrapText="1"/>
      <protection locked="0"/>
    </xf>
    <xf numFmtId="0" fontId="0" fillId="0" borderId="5" xfId="0" applyFont="1" applyBorder="1" applyAlignment="1" applyProtection="1">
      <alignment horizontal="center" vertical="center" wrapText="1"/>
      <protection locked="0"/>
    </xf>
    <xf numFmtId="0" fontId="0" fillId="0" borderId="13" xfId="0" applyFont="1" applyBorder="1" applyAlignment="1" applyProtection="1">
      <alignment horizontal="center" vertical="center" wrapText="1"/>
      <protection locked="0"/>
    </xf>
    <xf numFmtId="0" fontId="12" fillId="0" borderId="4" xfId="0" applyFont="1" applyFill="1" applyBorder="1" applyAlignment="1" applyProtection="1">
      <alignment horizontal="center" vertical="center"/>
      <protection locked="0"/>
    </xf>
    <xf numFmtId="0" fontId="12" fillId="0" borderId="8" xfId="0" applyFont="1" applyFill="1" applyBorder="1" applyAlignment="1" applyProtection="1">
      <alignment horizontal="center" vertical="center"/>
      <protection locked="0"/>
    </xf>
    <xf numFmtId="49" fontId="12" fillId="0" borderId="7" xfId="0" applyNumberFormat="1" applyFont="1" applyBorder="1" applyAlignment="1" applyProtection="1">
      <alignment horizontal="center" vertical="center" wrapText="1" shrinkToFit="1"/>
      <protection locked="0"/>
    </xf>
    <xf numFmtId="49" fontId="12" fillId="0" borderId="8" xfId="0" applyNumberFormat="1" applyFont="1" applyBorder="1" applyAlignment="1" applyProtection="1">
      <alignment horizontal="center" vertical="center" wrapText="1" shrinkToFit="1"/>
      <protection locked="0"/>
    </xf>
    <xf numFmtId="0" fontId="14" fillId="0" borderId="0" xfId="0" applyFont="1" applyAlignment="1">
      <alignment horizontal="center"/>
    </xf>
  </cellXfs>
  <cellStyles count="44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" xfId="40" builtinId="8" hidden="1"/>
    <cellStyle name="Hipervínculo" xfId="42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Hipervínculo visitado" xfId="41" builtinId="9" hidden="1"/>
    <cellStyle name="Hipervínculo visitado" xfId="43" builtinId="9" hidden="1"/>
    <cellStyle name="Normal" xfId="0" builtinId="0"/>
    <cellStyle name="Porcentaje" xfId="13" builtinId="5"/>
  </cellStyles>
  <dxfs count="12">
    <dxf>
      <font>
        <color rgb="FF00B050"/>
      </font>
      <fill>
        <patternFill patternType="none">
          <bgColor auto="1"/>
        </patternFill>
      </fill>
    </dxf>
    <dxf>
      <font>
        <color rgb="FF9C0006"/>
      </font>
    </dxf>
    <dxf>
      <fill>
        <patternFill>
          <bgColor theme="0"/>
        </patternFill>
      </fill>
    </dxf>
    <dxf>
      <font>
        <color theme="0"/>
      </font>
    </dxf>
    <dxf>
      <font>
        <b/>
        <i/>
        <color rgb="FF00B050"/>
      </font>
      <fill>
        <patternFill patternType="none">
          <bgColor auto="1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b/>
        <i/>
        <color theme="6" tint="-0.499984740745262"/>
      </font>
    </dxf>
    <dxf>
      <font>
        <b/>
        <i val="0"/>
        <color rgb="FFC00000"/>
      </font>
    </dxf>
    <dxf>
      <font>
        <b/>
        <i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AP52"/>
  <sheetViews>
    <sheetView showGridLines="0" tabSelected="1" view="pageLayout" topLeftCell="A14" zoomScale="165" zoomScaleNormal="150" zoomScaleSheetLayoutView="76" zoomScalePageLayoutView="165" workbookViewId="0">
      <selection activeCell="V45" sqref="V45"/>
    </sheetView>
  </sheetViews>
  <sheetFormatPr baseColWidth="10" defaultColWidth="10.6640625" defaultRowHeight="13"/>
  <cols>
    <col min="1" max="1" width="4.6640625" style="6" customWidth="1"/>
    <col min="2" max="2" width="12.1640625" style="6" customWidth="1"/>
    <col min="3" max="3" width="14.33203125" style="6" customWidth="1"/>
    <col min="4" max="4" width="12" style="6" customWidth="1"/>
    <col min="5" max="5" width="9.6640625" style="6" customWidth="1"/>
    <col min="6" max="6" width="9" style="10" customWidth="1"/>
    <col min="7" max="14" width="5.83203125" style="43" hidden="1" customWidth="1"/>
    <col min="15" max="15" width="4.1640625" style="43" hidden="1" customWidth="1"/>
    <col min="16" max="18" width="3.1640625" style="43" hidden="1" customWidth="1"/>
    <col min="19" max="21" width="4.1640625" style="43" hidden="1" customWidth="1"/>
    <col min="22" max="22" width="3.83203125" style="6" customWidth="1"/>
    <col min="23" max="24" width="3.5" style="6" customWidth="1"/>
    <col min="25" max="25" width="3" style="6" customWidth="1"/>
    <col min="26" max="27" width="3.5" style="6" customWidth="1"/>
    <col min="28" max="29" width="3.5" style="6" hidden="1" customWidth="1"/>
    <col min="30" max="37" width="3.5" style="6" customWidth="1"/>
    <col min="38" max="39" width="3.6640625" style="6" customWidth="1"/>
    <col min="40" max="40" width="10.6640625" style="6"/>
    <col min="41" max="41" width="2.1640625" style="6" hidden="1" customWidth="1"/>
    <col min="42" max="42" width="4" style="10" hidden="1" customWidth="1"/>
    <col min="43" max="16384" width="10.6640625" style="6"/>
  </cols>
  <sheetData>
    <row r="1" spans="1:42">
      <c r="F1" s="21"/>
      <c r="AP1" s="21"/>
    </row>
    <row r="2" spans="1:42" s="1" customFormat="1" ht="13.25" customHeight="1">
      <c r="A2" s="117" t="s">
        <v>54</v>
      </c>
      <c r="B2" s="118"/>
      <c r="C2" s="124" t="s">
        <v>58</v>
      </c>
      <c r="D2" s="124"/>
      <c r="E2" s="124"/>
      <c r="F2" s="125"/>
      <c r="G2" s="51"/>
      <c r="H2" s="56"/>
      <c r="I2" s="56"/>
      <c r="J2" s="56"/>
      <c r="K2" s="56"/>
      <c r="L2" s="58"/>
      <c r="M2" s="64"/>
      <c r="N2" s="51"/>
      <c r="O2" s="47"/>
      <c r="P2" s="47"/>
      <c r="Q2" s="68"/>
      <c r="R2" s="68"/>
      <c r="S2" s="68"/>
      <c r="T2" s="68"/>
      <c r="U2" s="68"/>
      <c r="V2" s="117" t="s">
        <v>9</v>
      </c>
      <c r="W2" s="118"/>
      <c r="X2" s="118"/>
      <c r="Y2" s="86" t="s">
        <v>59</v>
      </c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7"/>
      <c r="AO2" s="17"/>
      <c r="AP2" s="18" t="s">
        <v>17</v>
      </c>
    </row>
    <row r="3" spans="1:42" s="5" customFormat="1" ht="10.25" customHeight="1">
      <c r="A3" s="2" t="s">
        <v>1</v>
      </c>
      <c r="B3" s="48" t="s">
        <v>71</v>
      </c>
      <c r="C3" s="29" t="s">
        <v>50</v>
      </c>
      <c r="D3" s="86" t="s">
        <v>66</v>
      </c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7"/>
      <c r="AA3" s="88" t="s">
        <v>0</v>
      </c>
      <c r="AB3" s="88"/>
      <c r="AC3" s="88"/>
      <c r="AD3" s="88"/>
      <c r="AE3" s="86" t="s">
        <v>72</v>
      </c>
      <c r="AF3" s="87"/>
      <c r="AG3" s="3" t="s">
        <v>10</v>
      </c>
      <c r="AH3" s="4"/>
      <c r="AI3" s="86" t="s">
        <v>67</v>
      </c>
      <c r="AJ3" s="86"/>
      <c r="AK3" s="86"/>
      <c r="AL3" s="86"/>
      <c r="AM3" s="87"/>
      <c r="AO3" s="89" t="s">
        <v>53</v>
      </c>
      <c r="AP3" s="71">
        <f>COUNTA(F8:F43)</f>
        <v>36</v>
      </c>
    </row>
    <row r="4" spans="1:42" ht="3" customHeight="1">
      <c r="A4" s="114"/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6"/>
      <c r="AO4" s="90"/>
      <c r="AP4" s="72"/>
    </row>
    <row r="5" spans="1:42" s="1" customFormat="1" ht="11.25" customHeight="1">
      <c r="A5" s="119" t="s">
        <v>42</v>
      </c>
      <c r="B5" s="73" t="s">
        <v>43</v>
      </c>
      <c r="C5" s="74"/>
      <c r="D5" s="74"/>
      <c r="E5" s="75"/>
      <c r="F5" s="82" t="s">
        <v>51</v>
      </c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95" t="s">
        <v>44</v>
      </c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7"/>
      <c r="AL5" s="91" t="s">
        <v>45</v>
      </c>
      <c r="AM5" s="92"/>
      <c r="AO5"/>
      <c r="AP5"/>
    </row>
    <row r="6" spans="1:42" s="1" customFormat="1" ht="12" customHeight="1">
      <c r="A6" s="120"/>
      <c r="B6" s="76"/>
      <c r="C6" s="77"/>
      <c r="D6" s="77"/>
      <c r="E6" s="78"/>
      <c r="F6" s="83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98" t="s">
        <v>4</v>
      </c>
      <c r="W6" s="99"/>
      <c r="X6" s="98" t="s">
        <v>2</v>
      </c>
      <c r="Y6" s="99"/>
      <c r="Z6" s="98" t="s">
        <v>3</v>
      </c>
      <c r="AA6" s="99"/>
      <c r="AB6" s="49"/>
      <c r="AC6" s="49"/>
      <c r="AD6" s="98" t="s">
        <v>5</v>
      </c>
      <c r="AE6" s="99"/>
      <c r="AF6" s="98" t="s">
        <v>6</v>
      </c>
      <c r="AG6" s="99"/>
      <c r="AH6" s="122" t="s">
        <v>7</v>
      </c>
      <c r="AI6" s="123"/>
      <c r="AJ6" s="98" t="s">
        <v>8</v>
      </c>
      <c r="AK6" s="99"/>
      <c r="AL6" s="93"/>
      <c r="AM6" s="94"/>
      <c r="AO6"/>
      <c r="AP6"/>
    </row>
    <row r="7" spans="1:42" s="1" customFormat="1" ht="20" customHeight="1">
      <c r="A7" s="121"/>
      <c r="B7" s="79"/>
      <c r="C7" s="80"/>
      <c r="D7" s="80"/>
      <c r="E7" s="81"/>
      <c r="F7" s="84"/>
      <c r="G7" s="57">
        <v>45352</v>
      </c>
      <c r="H7" s="57">
        <v>45357</v>
      </c>
      <c r="I7" s="57">
        <v>45359</v>
      </c>
      <c r="J7" s="57">
        <v>45364</v>
      </c>
      <c r="K7" s="57">
        <v>45366</v>
      </c>
      <c r="L7" s="57">
        <v>45373</v>
      </c>
      <c r="M7" s="57">
        <v>45391</v>
      </c>
      <c r="N7" s="57"/>
      <c r="O7" s="45" t="s">
        <v>60</v>
      </c>
      <c r="P7" s="45" t="s">
        <v>63</v>
      </c>
      <c r="Q7" s="66"/>
      <c r="R7" s="66"/>
      <c r="S7" s="66"/>
      <c r="T7" s="66"/>
      <c r="U7" s="66"/>
      <c r="V7" s="7" t="s">
        <v>11</v>
      </c>
      <c r="W7" s="7" t="s">
        <v>12</v>
      </c>
      <c r="X7" s="7" t="s">
        <v>11</v>
      </c>
      <c r="Y7" s="7" t="s">
        <v>12</v>
      </c>
      <c r="Z7" s="7" t="s">
        <v>11</v>
      </c>
      <c r="AA7" s="7" t="s">
        <v>12</v>
      </c>
      <c r="AB7" s="7" t="s">
        <v>64</v>
      </c>
      <c r="AC7" s="7" t="s">
        <v>65</v>
      </c>
      <c r="AD7" s="7" t="s">
        <v>11</v>
      </c>
      <c r="AE7" s="7" t="s">
        <v>12</v>
      </c>
      <c r="AF7" s="7" t="s">
        <v>11</v>
      </c>
      <c r="AG7" s="7" t="s">
        <v>12</v>
      </c>
      <c r="AH7" s="7" t="s">
        <v>11</v>
      </c>
      <c r="AI7" s="7" t="s">
        <v>12</v>
      </c>
      <c r="AJ7" s="7" t="s">
        <v>11</v>
      </c>
      <c r="AK7" s="7" t="s">
        <v>12</v>
      </c>
      <c r="AL7" s="7" t="s">
        <v>11</v>
      </c>
      <c r="AM7" s="7" t="s">
        <v>12</v>
      </c>
      <c r="AO7"/>
      <c r="AP7"/>
    </row>
    <row r="8" spans="1:42" ht="13.25" customHeight="1">
      <c r="A8" s="8">
        <v>1</v>
      </c>
      <c r="B8" s="39" t="s">
        <v>73</v>
      </c>
      <c r="C8" s="32"/>
      <c r="D8" s="32"/>
      <c r="E8" s="33"/>
      <c r="F8" s="31" t="s">
        <v>109</v>
      </c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>
        <v>83</v>
      </c>
      <c r="U8" s="31">
        <v>3</v>
      </c>
      <c r="V8" s="61">
        <f>T8/2+U8/3*50</f>
        <v>91.5</v>
      </c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9"/>
      <c r="AO8"/>
      <c r="AP8"/>
    </row>
    <row r="9" spans="1:42">
      <c r="A9" s="8">
        <v>2</v>
      </c>
      <c r="B9" s="39" t="s">
        <v>74</v>
      </c>
      <c r="C9" s="32"/>
      <c r="D9" s="32"/>
      <c r="E9" s="33"/>
      <c r="F9" s="35" t="s">
        <v>110</v>
      </c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>
        <v>66</v>
      </c>
      <c r="U9" s="35">
        <v>3</v>
      </c>
      <c r="V9" s="61">
        <f t="shared" ref="V9:V43" si="0">T9/2+U9/3*50</f>
        <v>83</v>
      </c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9"/>
      <c r="AO9"/>
      <c r="AP9"/>
    </row>
    <row r="10" spans="1:42">
      <c r="A10" s="8">
        <v>3</v>
      </c>
      <c r="B10" s="39" t="s">
        <v>75</v>
      </c>
      <c r="C10" s="32"/>
      <c r="D10" s="32"/>
      <c r="E10" s="42"/>
      <c r="F10" s="35" t="s">
        <v>111</v>
      </c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>
        <v>66</v>
      </c>
      <c r="U10" s="35">
        <v>3</v>
      </c>
      <c r="V10" s="61">
        <f t="shared" si="0"/>
        <v>83</v>
      </c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9"/>
      <c r="AO10"/>
      <c r="AP10"/>
    </row>
    <row r="11" spans="1:42">
      <c r="A11" s="8">
        <v>4</v>
      </c>
      <c r="B11" s="39" t="s">
        <v>76</v>
      </c>
      <c r="C11" s="32"/>
      <c r="D11" s="32"/>
      <c r="E11" s="33"/>
      <c r="F11" s="35" t="s">
        <v>112</v>
      </c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>
        <v>91</v>
      </c>
      <c r="U11" s="35">
        <v>3</v>
      </c>
      <c r="V11" s="61">
        <f t="shared" si="0"/>
        <v>95.5</v>
      </c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9"/>
      <c r="AO11"/>
      <c r="AP11"/>
    </row>
    <row r="12" spans="1:42">
      <c r="A12" s="8">
        <v>5</v>
      </c>
      <c r="B12" s="39" t="s">
        <v>77</v>
      </c>
      <c r="C12" s="32"/>
      <c r="D12" s="32"/>
      <c r="E12" s="33"/>
      <c r="F12" s="35" t="s">
        <v>113</v>
      </c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>
        <v>83</v>
      </c>
      <c r="U12" s="35">
        <v>3</v>
      </c>
      <c r="V12" s="61">
        <f t="shared" si="0"/>
        <v>91.5</v>
      </c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9"/>
      <c r="AO12"/>
      <c r="AP12"/>
    </row>
    <row r="13" spans="1:42">
      <c r="A13" s="8">
        <v>6</v>
      </c>
      <c r="B13" s="39" t="s">
        <v>78</v>
      </c>
      <c r="C13" s="32"/>
      <c r="D13" s="32"/>
      <c r="E13" s="33"/>
      <c r="F13" s="35" t="s">
        <v>114</v>
      </c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>
        <v>91</v>
      </c>
      <c r="U13" s="35">
        <v>3</v>
      </c>
      <c r="V13" s="61">
        <f t="shared" si="0"/>
        <v>95.5</v>
      </c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9"/>
      <c r="AO13"/>
      <c r="AP13"/>
    </row>
    <row r="14" spans="1:42">
      <c r="A14" s="8">
        <v>7</v>
      </c>
      <c r="B14" s="39" t="s">
        <v>79</v>
      </c>
      <c r="C14" s="32"/>
      <c r="D14" s="32"/>
      <c r="E14" s="33"/>
      <c r="F14" s="35" t="s">
        <v>115</v>
      </c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>
        <v>0</v>
      </c>
      <c r="V14" s="61">
        <f t="shared" si="0"/>
        <v>0</v>
      </c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9"/>
      <c r="AO14"/>
      <c r="AP14"/>
    </row>
    <row r="15" spans="1:42">
      <c r="A15" s="8">
        <v>8</v>
      </c>
      <c r="B15" s="39" t="s">
        <v>80</v>
      </c>
      <c r="C15" s="32"/>
      <c r="D15" s="32"/>
      <c r="E15" s="33"/>
      <c r="F15" s="35" t="s">
        <v>116</v>
      </c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>
        <v>91</v>
      </c>
      <c r="U15" s="35">
        <v>3</v>
      </c>
      <c r="V15" s="61">
        <f t="shared" si="0"/>
        <v>95.5</v>
      </c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9"/>
      <c r="AO15"/>
      <c r="AP15"/>
    </row>
    <row r="16" spans="1:42">
      <c r="A16" s="8">
        <v>9</v>
      </c>
      <c r="B16" s="39" t="s">
        <v>81</v>
      </c>
      <c r="C16" s="32"/>
      <c r="D16" s="32"/>
      <c r="E16" s="33"/>
      <c r="F16" s="35" t="s">
        <v>117</v>
      </c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>
        <v>0</v>
      </c>
      <c r="V16" s="61">
        <f t="shared" si="0"/>
        <v>0</v>
      </c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9"/>
      <c r="AO16"/>
      <c r="AP16"/>
    </row>
    <row r="17" spans="1:42">
      <c r="A17" s="8">
        <v>10</v>
      </c>
      <c r="B17" s="39" t="s">
        <v>82</v>
      </c>
      <c r="C17" s="32"/>
      <c r="D17" s="32"/>
      <c r="E17" s="33"/>
      <c r="F17" s="35" t="s">
        <v>118</v>
      </c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>
        <v>0</v>
      </c>
      <c r="V17" s="61">
        <f t="shared" si="0"/>
        <v>0</v>
      </c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9"/>
      <c r="AO17"/>
      <c r="AP17"/>
    </row>
    <row r="18" spans="1:42">
      <c r="A18" s="8">
        <v>11</v>
      </c>
      <c r="B18" s="39" t="s">
        <v>83</v>
      </c>
      <c r="C18" s="32"/>
      <c r="D18" s="32"/>
      <c r="E18" s="33"/>
      <c r="F18" s="35" t="s">
        <v>119</v>
      </c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>
        <v>3</v>
      </c>
      <c r="V18" s="61">
        <f t="shared" si="0"/>
        <v>50</v>
      </c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9"/>
      <c r="AO18"/>
      <c r="AP18"/>
    </row>
    <row r="19" spans="1:42">
      <c r="A19" s="8">
        <v>12</v>
      </c>
      <c r="B19" s="39" t="s">
        <v>84</v>
      </c>
      <c r="C19" s="32"/>
      <c r="D19" s="32"/>
      <c r="E19" s="33"/>
      <c r="F19" s="35" t="s">
        <v>120</v>
      </c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>
        <v>0</v>
      </c>
      <c r="V19" s="61">
        <f t="shared" si="0"/>
        <v>0</v>
      </c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9"/>
      <c r="AO19"/>
      <c r="AP19"/>
    </row>
    <row r="20" spans="1:42">
      <c r="A20" s="8">
        <v>13</v>
      </c>
      <c r="B20" s="39" t="s">
        <v>85</v>
      </c>
      <c r="C20" s="32"/>
      <c r="D20" s="32"/>
      <c r="E20" s="33"/>
      <c r="F20" s="35" t="s">
        <v>121</v>
      </c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>
        <v>66</v>
      </c>
      <c r="U20" s="35">
        <v>3</v>
      </c>
      <c r="V20" s="61">
        <f t="shared" si="0"/>
        <v>83</v>
      </c>
      <c r="W20" s="34"/>
      <c r="X20" s="34"/>
      <c r="Y20" s="34"/>
      <c r="Z20" s="34"/>
      <c r="AA20" s="34"/>
      <c r="AB20" s="34"/>
      <c r="AC20" s="34"/>
      <c r="AD20" s="34"/>
      <c r="AE20" s="50"/>
      <c r="AF20" s="34"/>
      <c r="AG20" s="34"/>
      <c r="AH20" s="34"/>
      <c r="AI20" s="34"/>
      <c r="AJ20" s="34"/>
      <c r="AK20" s="34"/>
      <c r="AL20" s="34"/>
      <c r="AM20" s="34"/>
      <c r="AN20" s="9"/>
      <c r="AO20"/>
      <c r="AP20"/>
    </row>
    <row r="21" spans="1:42">
      <c r="A21" s="8">
        <v>14</v>
      </c>
      <c r="B21" s="39" t="s">
        <v>86</v>
      </c>
      <c r="C21" s="32"/>
      <c r="D21" s="32"/>
      <c r="E21" s="33"/>
      <c r="F21" s="35" t="s">
        <v>122</v>
      </c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>
        <v>91</v>
      </c>
      <c r="U21" s="35">
        <v>3</v>
      </c>
      <c r="V21" s="61">
        <f t="shared" si="0"/>
        <v>95.5</v>
      </c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9"/>
      <c r="AO21"/>
      <c r="AP21"/>
    </row>
    <row r="22" spans="1:42">
      <c r="A22" s="8">
        <v>15</v>
      </c>
      <c r="B22" s="39" t="s">
        <v>87</v>
      </c>
      <c r="C22" s="32"/>
      <c r="D22" s="32"/>
      <c r="E22" s="33"/>
      <c r="F22" s="35" t="s">
        <v>123</v>
      </c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>
        <v>83</v>
      </c>
      <c r="U22" s="35">
        <v>3</v>
      </c>
      <c r="V22" s="61">
        <f t="shared" si="0"/>
        <v>91.5</v>
      </c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9"/>
      <c r="AO22"/>
      <c r="AP22"/>
    </row>
    <row r="23" spans="1:42">
      <c r="A23" s="8">
        <v>16</v>
      </c>
      <c r="B23" s="39" t="s">
        <v>88</v>
      </c>
      <c r="C23" s="32"/>
      <c r="D23" s="32"/>
      <c r="E23" s="33"/>
      <c r="F23" s="35" t="s">
        <v>124</v>
      </c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>
        <v>50</v>
      </c>
      <c r="U23" s="35">
        <v>3</v>
      </c>
      <c r="V23" s="61">
        <f t="shared" si="0"/>
        <v>75</v>
      </c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9"/>
      <c r="AO23"/>
      <c r="AP23"/>
    </row>
    <row r="24" spans="1:42">
      <c r="A24" s="8">
        <v>17</v>
      </c>
      <c r="B24" s="39" t="s">
        <v>89</v>
      </c>
      <c r="C24" s="32"/>
      <c r="D24" s="32"/>
      <c r="E24" s="33"/>
      <c r="F24" s="35" t="s">
        <v>125</v>
      </c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>
        <v>66</v>
      </c>
      <c r="U24" s="35">
        <v>3</v>
      </c>
      <c r="V24" s="61">
        <f t="shared" si="0"/>
        <v>83</v>
      </c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9"/>
      <c r="AO24"/>
      <c r="AP24"/>
    </row>
    <row r="25" spans="1:42">
      <c r="A25" s="8">
        <v>18</v>
      </c>
      <c r="B25" s="39" t="s">
        <v>90</v>
      </c>
      <c r="C25" s="32"/>
      <c r="D25" s="32"/>
      <c r="E25" s="33"/>
      <c r="F25" s="35" t="s">
        <v>126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>
        <v>83</v>
      </c>
      <c r="U25" s="35">
        <v>3</v>
      </c>
      <c r="V25" s="61">
        <f t="shared" si="0"/>
        <v>91.5</v>
      </c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9"/>
      <c r="AO25"/>
      <c r="AP25"/>
    </row>
    <row r="26" spans="1:42">
      <c r="A26" s="8">
        <v>19</v>
      </c>
      <c r="B26" s="39" t="s">
        <v>91</v>
      </c>
      <c r="C26" s="32"/>
      <c r="D26" s="32"/>
      <c r="E26" s="33"/>
      <c r="F26" s="35" t="s">
        <v>127</v>
      </c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>
        <v>0</v>
      </c>
      <c r="V26" s="61">
        <f t="shared" si="0"/>
        <v>0</v>
      </c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9"/>
      <c r="AO26"/>
      <c r="AP26"/>
    </row>
    <row r="27" spans="1:42">
      <c r="A27" s="8">
        <v>20</v>
      </c>
      <c r="B27" s="39" t="s">
        <v>92</v>
      </c>
      <c r="C27" s="32"/>
      <c r="D27" s="32"/>
      <c r="E27" s="33"/>
      <c r="F27" s="35" t="s">
        <v>128</v>
      </c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>
        <v>66</v>
      </c>
      <c r="U27" s="35">
        <v>3</v>
      </c>
      <c r="V27" s="61">
        <f t="shared" si="0"/>
        <v>83</v>
      </c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9"/>
      <c r="AO27"/>
      <c r="AP27"/>
    </row>
    <row r="28" spans="1:42">
      <c r="A28" s="8">
        <v>21</v>
      </c>
      <c r="B28" s="39" t="s">
        <v>93</v>
      </c>
      <c r="C28" s="32"/>
      <c r="D28" s="32"/>
      <c r="E28" s="33"/>
      <c r="F28" s="35" t="s">
        <v>129</v>
      </c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>
        <v>83</v>
      </c>
      <c r="U28" s="35">
        <v>3</v>
      </c>
      <c r="V28" s="61">
        <f t="shared" si="0"/>
        <v>91.5</v>
      </c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9"/>
      <c r="AO28"/>
      <c r="AP28"/>
    </row>
    <row r="29" spans="1:42">
      <c r="A29" s="8">
        <v>22</v>
      </c>
      <c r="B29" s="39" t="s">
        <v>94</v>
      </c>
      <c r="C29" s="32"/>
      <c r="D29" s="32"/>
      <c r="E29" s="33"/>
      <c r="F29" s="35" t="s">
        <v>130</v>
      </c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>
        <v>100</v>
      </c>
      <c r="U29" s="35">
        <v>3</v>
      </c>
      <c r="V29" s="61">
        <f t="shared" si="0"/>
        <v>100</v>
      </c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9"/>
      <c r="AO29"/>
      <c r="AP29"/>
    </row>
    <row r="30" spans="1:42">
      <c r="A30" s="8">
        <v>23</v>
      </c>
      <c r="B30" s="39" t="s">
        <v>95</v>
      </c>
      <c r="C30" s="32"/>
      <c r="D30" s="32"/>
      <c r="E30" s="33"/>
      <c r="F30" s="35" t="s">
        <v>131</v>
      </c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>
        <v>100</v>
      </c>
      <c r="U30" s="35">
        <v>3</v>
      </c>
      <c r="V30" s="61">
        <f t="shared" si="0"/>
        <v>100</v>
      </c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9"/>
      <c r="AO30"/>
      <c r="AP30"/>
    </row>
    <row r="31" spans="1:42">
      <c r="A31" s="8">
        <v>24</v>
      </c>
      <c r="B31" s="39" t="s">
        <v>96</v>
      </c>
      <c r="C31" s="32"/>
      <c r="D31" s="32"/>
      <c r="E31" s="33"/>
      <c r="F31" s="35" t="s">
        <v>132</v>
      </c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>
        <v>66</v>
      </c>
      <c r="U31" s="35">
        <v>3</v>
      </c>
      <c r="V31" s="61">
        <f t="shared" si="0"/>
        <v>83</v>
      </c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9"/>
      <c r="AO31"/>
      <c r="AP31"/>
    </row>
    <row r="32" spans="1:42">
      <c r="A32" s="8">
        <v>25</v>
      </c>
      <c r="B32" s="39" t="s">
        <v>97</v>
      </c>
      <c r="C32" s="32"/>
      <c r="D32" s="32"/>
      <c r="E32" s="33"/>
      <c r="F32" s="35" t="s">
        <v>133</v>
      </c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>
        <v>66</v>
      </c>
      <c r="U32" s="35">
        <v>3</v>
      </c>
      <c r="V32" s="61">
        <f t="shared" si="0"/>
        <v>83</v>
      </c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9"/>
      <c r="AO32"/>
      <c r="AP32"/>
    </row>
    <row r="33" spans="1:42">
      <c r="A33" s="8">
        <v>26</v>
      </c>
      <c r="B33" s="39" t="s">
        <v>98</v>
      </c>
      <c r="C33" s="32"/>
      <c r="D33" s="32"/>
      <c r="E33" s="33"/>
      <c r="F33" s="35" t="s">
        <v>134</v>
      </c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>
        <v>83</v>
      </c>
      <c r="U33" s="35">
        <v>3</v>
      </c>
      <c r="V33" s="61">
        <f t="shared" si="0"/>
        <v>91.5</v>
      </c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9"/>
      <c r="AO33"/>
      <c r="AP33"/>
    </row>
    <row r="34" spans="1:42">
      <c r="A34" s="8">
        <v>27</v>
      </c>
      <c r="B34" s="39" t="s">
        <v>99</v>
      </c>
      <c r="C34" s="32"/>
      <c r="D34" s="32"/>
      <c r="E34" s="33"/>
      <c r="F34" s="35" t="s">
        <v>135</v>
      </c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>
        <v>100</v>
      </c>
      <c r="U34" s="35">
        <v>3</v>
      </c>
      <c r="V34" s="61">
        <f t="shared" si="0"/>
        <v>100</v>
      </c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9"/>
      <c r="AO34"/>
      <c r="AP34"/>
    </row>
    <row r="35" spans="1:42">
      <c r="A35" s="8">
        <v>28</v>
      </c>
      <c r="B35" s="39" t="s">
        <v>100</v>
      </c>
      <c r="C35" s="32"/>
      <c r="D35" s="32"/>
      <c r="E35" s="33"/>
      <c r="F35" s="35" t="s">
        <v>136</v>
      </c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>
        <v>91</v>
      </c>
      <c r="U35" s="35">
        <v>3</v>
      </c>
      <c r="V35" s="61">
        <f t="shared" si="0"/>
        <v>95.5</v>
      </c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9"/>
      <c r="AO35"/>
      <c r="AP35"/>
    </row>
    <row r="36" spans="1:42">
      <c r="A36" s="8">
        <v>29</v>
      </c>
      <c r="B36" s="39" t="s">
        <v>101</v>
      </c>
      <c r="C36" s="32"/>
      <c r="D36" s="32"/>
      <c r="E36" s="33"/>
      <c r="F36" s="35" t="s">
        <v>137</v>
      </c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>
        <v>75</v>
      </c>
      <c r="U36" s="35">
        <v>3</v>
      </c>
      <c r="V36" s="61">
        <f t="shared" si="0"/>
        <v>87.5</v>
      </c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9"/>
      <c r="AO36"/>
      <c r="AP36"/>
    </row>
    <row r="37" spans="1:42">
      <c r="A37" s="8">
        <v>30</v>
      </c>
      <c r="B37" s="39" t="s">
        <v>102</v>
      </c>
      <c r="C37" s="32"/>
      <c r="D37" s="32"/>
      <c r="E37" s="33"/>
      <c r="F37" s="35" t="s">
        <v>138</v>
      </c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>
        <v>66</v>
      </c>
      <c r="U37" s="35">
        <v>3</v>
      </c>
      <c r="V37" s="61">
        <f t="shared" si="0"/>
        <v>83</v>
      </c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9"/>
      <c r="AO37"/>
      <c r="AP37"/>
    </row>
    <row r="38" spans="1:42">
      <c r="A38" s="8">
        <v>31</v>
      </c>
      <c r="B38" s="39" t="s">
        <v>103</v>
      </c>
      <c r="C38" s="32"/>
      <c r="D38" s="32"/>
      <c r="E38" s="33"/>
      <c r="F38" s="35" t="s">
        <v>139</v>
      </c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>
        <v>100</v>
      </c>
      <c r="U38" s="35">
        <v>3</v>
      </c>
      <c r="V38" s="61">
        <f t="shared" si="0"/>
        <v>100</v>
      </c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9"/>
      <c r="AO38"/>
      <c r="AP38"/>
    </row>
    <row r="39" spans="1:42">
      <c r="A39" s="8">
        <v>32</v>
      </c>
      <c r="B39" s="39" t="s">
        <v>104</v>
      </c>
      <c r="C39" s="32"/>
      <c r="D39" s="32"/>
      <c r="E39" s="33"/>
      <c r="F39" s="35" t="s">
        <v>140</v>
      </c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>
        <v>0</v>
      </c>
      <c r="V39" s="61">
        <f t="shared" si="0"/>
        <v>0</v>
      </c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9"/>
      <c r="AO39"/>
      <c r="AP39"/>
    </row>
    <row r="40" spans="1:42">
      <c r="A40" s="8">
        <v>33</v>
      </c>
      <c r="B40" s="39" t="s">
        <v>105</v>
      </c>
      <c r="C40" s="32"/>
      <c r="D40" s="32"/>
      <c r="E40" s="33"/>
      <c r="F40" s="35" t="s">
        <v>141</v>
      </c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>
        <v>100</v>
      </c>
      <c r="U40" s="35">
        <v>3</v>
      </c>
      <c r="V40" s="61">
        <f t="shared" si="0"/>
        <v>100</v>
      </c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9"/>
      <c r="AO40"/>
      <c r="AP40"/>
    </row>
    <row r="41" spans="1:42">
      <c r="A41" s="8">
        <v>34</v>
      </c>
      <c r="B41" s="39" t="s">
        <v>106</v>
      </c>
      <c r="C41" s="32"/>
      <c r="D41" s="32"/>
      <c r="E41" s="33"/>
      <c r="F41" s="35" t="s">
        <v>142</v>
      </c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>
        <v>83</v>
      </c>
      <c r="U41" s="35">
        <v>3</v>
      </c>
      <c r="V41" s="61">
        <f t="shared" si="0"/>
        <v>91.5</v>
      </c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9"/>
      <c r="AO41"/>
      <c r="AP41"/>
    </row>
    <row r="42" spans="1:42">
      <c r="A42" s="8">
        <v>35</v>
      </c>
      <c r="B42" s="39" t="s">
        <v>107</v>
      </c>
      <c r="C42" s="32"/>
      <c r="D42" s="32"/>
      <c r="E42" s="33"/>
      <c r="F42" s="35" t="s">
        <v>143</v>
      </c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>
        <v>18</v>
      </c>
      <c r="U42" s="35">
        <v>3</v>
      </c>
      <c r="V42" s="61">
        <f t="shared" si="0"/>
        <v>59</v>
      </c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9"/>
      <c r="AO42"/>
      <c r="AP42"/>
    </row>
    <row r="43" spans="1:42">
      <c r="A43" s="8">
        <v>36</v>
      </c>
      <c r="B43" s="39" t="s">
        <v>108</v>
      </c>
      <c r="C43" s="32"/>
      <c r="D43" s="32"/>
      <c r="E43" s="33"/>
      <c r="F43" s="35" t="s">
        <v>144</v>
      </c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>
        <v>36</v>
      </c>
      <c r="U43" s="35">
        <v>3</v>
      </c>
      <c r="V43" s="61">
        <f t="shared" si="0"/>
        <v>68</v>
      </c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9"/>
      <c r="AO43"/>
      <c r="AP43"/>
    </row>
    <row r="44" spans="1:42" s="13" customFormat="1">
      <c r="A44" s="85" t="s">
        <v>16</v>
      </c>
      <c r="B44" s="85"/>
      <c r="C44" s="85"/>
      <c r="D44" s="85"/>
      <c r="E44" s="85"/>
      <c r="F44" s="85"/>
      <c r="G44" s="53"/>
      <c r="H44" s="55"/>
      <c r="I44" s="55"/>
      <c r="J44" s="55"/>
      <c r="K44" s="55"/>
      <c r="L44" s="60"/>
      <c r="M44" s="63"/>
      <c r="N44" s="53"/>
      <c r="O44" s="46"/>
      <c r="P44" s="46"/>
      <c r="Q44" s="67"/>
      <c r="R44" s="67"/>
      <c r="S44" s="67"/>
      <c r="T44" s="67"/>
      <c r="U44" s="67"/>
      <c r="V44" s="28">
        <f>COUNTIF(V$8:V$43,"&gt;=70")/36</f>
        <v>0.75</v>
      </c>
      <c r="W44" s="28">
        <f>COUNTIF(W$8:W$43,"&gt;=70")/$AP$3</f>
        <v>0</v>
      </c>
      <c r="X44" s="28">
        <f>COUNTIF(X$8:X$43,"&gt;=70")/35</f>
        <v>0</v>
      </c>
      <c r="Y44" s="28">
        <f>COUNTIF(Y$8:Y$43,"&gt;=70")/$AP$3</f>
        <v>0</v>
      </c>
      <c r="Z44" s="28">
        <f>COUNTIF(Z$8:Z$43,"&gt;=70")/$AP$3</f>
        <v>0</v>
      </c>
      <c r="AA44" s="28">
        <f>COUNTIF(AA$8:AA$43,"&gt;=70")/$AP$3</f>
        <v>0</v>
      </c>
      <c r="AB44" s="28"/>
      <c r="AC44" s="28"/>
      <c r="AD44" s="28">
        <f t="shared" ref="AD44:AM44" si="1">COUNTIF(AD$8:AD$43,"&gt;=70")/$AP$3</f>
        <v>0</v>
      </c>
      <c r="AE44" s="28">
        <f t="shared" si="1"/>
        <v>0</v>
      </c>
      <c r="AF44" s="28">
        <f t="shared" si="1"/>
        <v>0</v>
      </c>
      <c r="AG44" s="28">
        <f t="shared" si="1"/>
        <v>0</v>
      </c>
      <c r="AH44" s="28">
        <f t="shared" si="1"/>
        <v>0</v>
      </c>
      <c r="AI44" s="28">
        <f t="shared" si="1"/>
        <v>0</v>
      </c>
      <c r="AJ44" s="28">
        <f t="shared" si="1"/>
        <v>0</v>
      </c>
      <c r="AK44" s="28">
        <f t="shared" si="1"/>
        <v>0</v>
      </c>
      <c r="AL44" s="28">
        <f t="shared" si="1"/>
        <v>0</v>
      </c>
      <c r="AM44" s="28">
        <f t="shared" si="1"/>
        <v>0</v>
      </c>
      <c r="AN44" s="11"/>
      <c r="AO44" s="11"/>
      <c r="AP44" s="12"/>
    </row>
    <row r="45" spans="1:42" s="13" customFormat="1" ht="13.25" customHeight="1">
      <c r="A45" s="69" t="s">
        <v>18</v>
      </c>
      <c r="B45" s="69"/>
      <c r="C45" s="69"/>
      <c r="D45" s="69"/>
      <c r="E45" s="69"/>
      <c r="F45" s="70"/>
      <c r="G45" s="52"/>
      <c r="H45" s="54"/>
      <c r="I45" s="54"/>
      <c r="J45" s="54"/>
      <c r="K45" s="54"/>
      <c r="L45" s="59"/>
      <c r="M45" s="62"/>
      <c r="N45" s="52"/>
      <c r="O45" s="44"/>
      <c r="P45" s="44"/>
      <c r="Q45" s="65"/>
      <c r="R45" s="65"/>
      <c r="S45" s="65"/>
      <c r="T45" s="65"/>
      <c r="U45" s="65"/>
      <c r="V45" s="30">
        <f t="shared" ref="V45:AA45" si="2">(COUNTIF(V$8:V$43,"&lt;70")+COUNTIF(V$8:V$43,"NP"))/$AP$3</f>
        <v>0.25</v>
      </c>
      <c r="W45" s="30">
        <f t="shared" si="2"/>
        <v>0</v>
      </c>
      <c r="X45" s="41">
        <f t="shared" si="2"/>
        <v>0</v>
      </c>
      <c r="Y45" s="41">
        <f t="shared" si="2"/>
        <v>0</v>
      </c>
      <c r="Z45" s="41">
        <f t="shared" si="2"/>
        <v>0</v>
      </c>
      <c r="AA45" s="41">
        <f t="shared" si="2"/>
        <v>0</v>
      </c>
      <c r="AB45" s="41"/>
      <c r="AC45" s="41"/>
      <c r="AD45" s="41">
        <f t="shared" ref="AD45:AM45" si="3">(COUNTIF(AD$8:AD$43,"&lt;70")+COUNTIF(AD$8:AD$43,"NP"))/$AP$3</f>
        <v>0</v>
      </c>
      <c r="AE45" s="41">
        <f t="shared" si="3"/>
        <v>0</v>
      </c>
      <c r="AF45" s="41">
        <f t="shared" si="3"/>
        <v>0</v>
      </c>
      <c r="AG45" s="41">
        <f t="shared" si="3"/>
        <v>0</v>
      </c>
      <c r="AH45" s="41">
        <f t="shared" si="3"/>
        <v>0</v>
      </c>
      <c r="AI45" s="41">
        <f t="shared" si="3"/>
        <v>0</v>
      </c>
      <c r="AJ45" s="41">
        <f t="shared" si="3"/>
        <v>0</v>
      </c>
      <c r="AK45" s="41">
        <f t="shared" si="3"/>
        <v>0</v>
      </c>
      <c r="AL45" s="30">
        <f t="shared" si="3"/>
        <v>0</v>
      </c>
      <c r="AM45" s="30">
        <f t="shared" si="3"/>
        <v>0</v>
      </c>
      <c r="AN45" s="11"/>
      <c r="AP45" s="12"/>
    </row>
    <row r="46" spans="1:42" s="13" customFormat="1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20">
        <f t="shared" ref="V46:AM46" si="4">SUM(V44:V45)</f>
        <v>1</v>
      </c>
      <c r="W46" s="20">
        <f t="shared" si="4"/>
        <v>0</v>
      </c>
      <c r="X46" s="40">
        <f t="shared" si="4"/>
        <v>0</v>
      </c>
      <c r="Y46" s="40">
        <f t="shared" si="4"/>
        <v>0</v>
      </c>
      <c r="Z46" s="40">
        <f t="shared" si="4"/>
        <v>0</v>
      </c>
      <c r="AA46" s="40">
        <f t="shared" si="4"/>
        <v>0</v>
      </c>
      <c r="AB46" s="40"/>
      <c r="AC46" s="40"/>
      <c r="AD46" s="40">
        <f t="shared" si="4"/>
        <v>0</v>
      </c>
      <c r="AE46" s="40">
        <f t="shared" si="4"/>
        <v>0</v>
      </c>
      <c r="AF46" s="40">
        <f t="shared" si="4"/>
        <v>0</v>
      </c>
      <c r="AG46" s="40">
        <f t="shared" si="4"/>
        <v>0</v>
      </c>
      <c r="AH46" s="40">
        <f t="shared" si="4"/>
        <v>0</v>
      </c>
      <c r="AI46" s="40">
        <f t="shared" si="4"/>
        <v>0</v>
      </c>
      <c r="AJ46" s="40">
        <f t="shared" si="4"/>
        <v>0</v>
      </c>
      <c r="AK46" s="40">
        <f t="shared" si="4"/>
        <v>0</v>
      </c>
      <c r="AL46" s="20">
        <f t="shared" si="4"/>
        <v>0</v>
      </c>
      <c r="AM46" s="20">
        <f t="shared" si="4"/>
        <v>0</v>
      </c>
      <c r="AN46" s="11"/>
      <c r="AO46" s="19"/>
      <c r="AP46" s="15"/>
    </row>
    <row r="47" spans="1:42" ht="27" customHeight="1">
      <c r="A47" s="105"/>
      <c r="B47" s="105"/>
      <c r="C47" s="105"/>
      <c r="V47" s="103"/>
      <c r="W47" s="103"/>
      <c r="X47" s="103"/>
      <c r="Y47" s="103"/>
      <c r="Z47" s="103"/>
      <c r="AD47" s="104"/>
      <c r="AE47" s="104"/>
      <c r="AF47" s="104"/>
      <c r="AG47" s="104"/>
      <c r="AH47" s="104"/>
      <c r="AJ47" s="111"/>
      <c r="AK47" s="111"/>
      <c r="AL47" s="111"/>
      <c r="AM47" s="111"/>
      <c r="AO47" s="19"/>
    </row>
    <row r="48" spans="1:42" ht="13" customHeight="1">
      <c r="A48" s="113" t="s">
        <v>61</v>
      </c>
      <c r="B48" s="113"/>
      <c r="C48" s="113"/>
      <c r="V48" s="110" t="s">
        <v>13</v>
      </c>
      <c r="W48" s="110"/>
      <c r="X48" s="110"/>
      <c r="Y48" s="110"/>
      <c r="Z48" s="110"/>
      <c r="AA48" s="16"/>
      <c r="AB48" s="16"/>
      <c r="AC48" s="16"/>
      <c r="AD48" s="106" t="s">
        <v>14</v>
      </c>
      <c r="AE48" s="106"/>
      <c r="AF48" s="106"/>
      <c r="AG48" s="106"/>
      <c r="AH48" s="106"/>
      <c r="AI48" s="16"/>
      <c r="AJ48" s="102" t="s">
        <v>15</v>
      </c>
      <c r="AK48" s="102"/>
      <c r="AL48" s="102"/>
      <c r="AM48" s="102"/>
      <c r="AO48" s="19"/>
    </row>
    <row r="49" spans="1:41" ht="13" customHeight="1">
      <c r="A49" s="100" t="s">
        <v>62</v>
      </c>
      <c r="B49" s="101"/>
      <c r="C49" s="101"/>
      <c r="V49" s="107" t="s">
        <v>68</v>
      </c>
      <c r="W49" s="108"/>
      <c r="X49" s="108"/>
      <c r="Y49" s="108"/>
      <c r="Z49" s="109"/>
      <c r="AD49" s="112" t="s">
        <v>69</v>
      </c>
      <c r="AE49" s="112"/>
      <c r="AF49" s="112"/>
      <c r="AG49" s="112"/>
      <c r="AH49" s="112"/>
      <c r="AJ49" s="112" t="s">
        <v>70</v>
      </c>
      <c r="AK49" s="112"/>
      <c r="AL49" s="112"/>
      <c r="AM49" s="112"/>
      <c r="AO49" s="19"/>
    </row>
    <row r="50" spans="1:41" ht="13" customHeight="1">
      <c r="AO50" s="19"/>
    </row>
    <row r="51" spans="1:41">
      <c r="AO51" s="19"/>
    </row>
    <row r="52" spans="1:41">
      <c r="AO52" s="19"/>
    </row>
  </sheetData>
  <sheetProtection formatCells="0" formatColumns="0" formatRows="0" insertColumns="0" insertRows="0" insertHyperlinks="0" deleteRows="0" sort="0" autoFilter="0" pivotTables="0"/>
  <mergeCells count="37">
    <mergeCell ref="Y2:AM2"/>
    <mergeCell ref="A4:AM4"/>
    <mergeCell ref="A2:B2"/>
    <mergeCell ref="A5:A7"/>
    <mergeCell ref="V6:W6"/>
    <mergeCell ref="AI3:AM3"/>
    <mergeCell ref="AH6:AI6"/>
    <mergeCell ref="V2:X2"/>
    <mergeCell ref="C2:F2"/>
    <mergeCell ref="D3:Z3"/>
    <mergeCell ref="A49:C49"/>
    <mergeCell ref="AJ48:AM48"/>
    <mergeCell ref="V47:Z47"/>
    <mergeCell ref="AD47:AH47"/>
    <mergeCell ref="A47:C47"/>
    <mergeCell ref="AD48:AH48"/>
    <mergeCell ref="V49:Z49"/>
    <mergeCell ref="V48:Z48"/>
    <mergeCell ref="AJ47:AM47"/>
    <mergeCell ref="AD49:AH49"/>
    <mergeCell ref="AJ49:AM49"/>
    <mergeCell ref="A48:C48"/>
    <mergeCell ref="A45:F45"/>
    <mergeCell ref="AP3:AP4"/>
    <mergeCell ref="B5:E7"/>
    <mergeCell ref="F5:F7"/>
    <mergeCell ref="A44:F44"/>
    <mergeCell ref="AE3:AF3"/>
    <mergeCell ref="AA3:AD3"/>
    <mergeCell ref="AO3:AO4"/>
    <mergeCell ref="AL5:AM6"/>
    <mergeCell ref="V5:AK5"/>
    <mergeCell ref="AJ6:AK6"/>
    <mergeCell ref="AF6:AG6"/>
    <mergeCell ref="X6:Y6"/>
    <mergeCell ref="Z6:AA6"/>
    <mergeCell ref="AD6:AE6"/>
  </mergeCells>
  <phoneticPr fontId="1" type="noConversion"/>
  <conditionalFormatting sqref="V8:AM43">
    <cfRule type="cellIs" dxfId="11" priority="219" stopIfTrue="1" operator="equal">
      <formula>"na"</formula>
    </cfRule>
  </conditionalFormatting>
  <conditionalFormatting sqref="V8:AM43">
    <cfRule type="cellIs" dxfId="10" priority="218" stopIfTrue="1" operator="notBetween">
      <formula>70</formula>
      <formula>100</formula>
    </cfRule>
  </conditionalFormatting>
  <conditionalFormatting sqref="V8:AM43">
    <cfRule type="cellIs" dxfId="9" priority="212" operator="greaterThan">
      <formula>69</formula>
    </cfRule>
    <cfRule type="cellIs" dxfId="8" priority="213" operator="lessThan">
      <formula>70</formula>
    </cfRule>
  </conditionalFormatting>
  <conditionalFormatting sqref="V8:AM43">
    <cfRule type="containsText" dxfId="7" priority="197" operator="containsText" text="NP">
      <formula>NOT(ISERROR(SEARCH("NP",V8)))</formula>
    </cfRule>
    <cfRule type="containsText" dxfId="6" priority="199" operator="containsText" text="NP">
      <formula>NOT(ISERROR(SEARCH("NP",V8)))</formula>
    </cfRule>
  </conditionalFormatting>
  <conditionalFormatting sqref="AL8:AM43">
    <cfRule type="containsErrors" dxfId="5" priority="198">
      <formula>ISERROR(AL8)</formula>
    </cfRule>
  </conditionalFormatting>
  <conditionalFormatting sqref="V8:AM44">
    <cfRule type="containsText" dxfId="4" priority="196" operator="containsText" text="NP">
      <formula>NOT(ISERROR(SEARCH("NP",V8)))</formula>
    </cfRule>
  </conditionalFormatting>
  <conditionalFormatting sqref="V44:AM46">
    <cfRule type="containsErrors" dxfId="3" priority="194">
      <formula>ISERROR(V44)</formula>
    </cfRule>
    <cfRule type="containsErrors" dxfId="2" priority="195">
      <formula>ISERROR(V44)</formula>
    </cfRule>
  </conditionalFormatting>
  <conditionalFormatting sqref="V8:AM43">
    <cfRule type="cellIs" dxfId="1" priority="152" operator="lessThan">
      <formula>70</formula>
    </cfRule>
    <cfRule type="containsText" dxfId="0" priority="153" operator="containsText" text="NP">
      <formula>NOT(ISERROR(SEARCH("NP",V8)))</formula>
    </cfRule>
  </conditionalFormatting>
  <printOptions horizontalCentered="1"/>
  <pageMargins left="0.39370078740157483" right="0.39370078740157483" top="1.1811023622047245" bottom="0.59055118110236227" header="7.874015748031496E-2" footer="0.19685039370078741"/>
  <pageSetup scale="67" orientation="landscape"/>
  <headerFooter alignWithMargins="0">
    <oddHeader>&amp;C&amp;G&amp;R&amp;"Arial,Negrita"&amp;8_x000D__x000D__x000D_&amp;12_x000D_&amp;P            &amp;N                &amp;K00+000  .</oddHeader>
  </headerFooter>
  <ignoredErrors>
    <ignoredError sqref="AK46:AM46 AK44:AM45 V45:W45 V46:W46 X45:Y45 X46:Y46 Z44:AA45 Z46:AA46 AD44:AJ45 AD46:AJ46 W44 Y44" evalError="1"/>
    <ignoredError sqref="AK48:AM48 AK4:AM4 A2:B2 X2 A3 AK3:AM3 Z49:AA49 AE49:AI49 AK49:AM49 Z47:AA47 AE47:AI47 AK47:AM47 AK2:AM2 AD3 AF3:AH3 C3 E3:F3 D2:F2 A4:F4 V3:W3 W47 W49 V2:W2 V4:W4 V48:W48 X3:Y3 X47:Y47 X49:Y49 X4:Y4 X48:Y48 Z3:AA3 Z2:AA2 Z4:AA4 Z48:AA48 AD2:AJ2 AJ3 AD4:AJ4 AD48:AJ48" numberStoredAsText="1"/>
  </ignoredErrors>
  <legacyDrawingHF r:id="rId1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J19"/>
  <sheetViews>
    <sheetView workbookViewId="0">
      <selection activeCell="C25" sqref="C25"/>
    </sheetView>
  </sheetViews>
  <sheetFormatPr baseColWidth="10" defaultRowHeight="13"/>
  <cols>
    <col min="1" max="1" width="8.6640625" style="22" customWidth="1"/>
    <col min="2" max="2" width="10.6640625" customWidth="1"/>
  </cols>
  <sheetData>
    <row r="1" spans="1:10" ht="16">
      <c r="A1" s="126" t="s">
        <v>46</v>
      </c>
      <c r="B1" s="126"/>
      <c r="C1" s="126"/>
      <c r="D1" s="126"/>
      <c r="E1" s="126"/>
      <c r="F1" s="126"/>
      <c r="G1" s="126"/>
      <c r="H1" s="126"/>
      <c r="I1" s="126"/>
      <c r="J1" s="126"/>
    </row>
    <row r="2" spans="1:10" ht="16">
      <c r="A2" s="25"/>
      <c r="B2" s="24"/>
      <c r="C2" s="24"/>
      <c r="D2" s="24"/>
      <c r="E2" s="24"/>
      <c r="F2" s="24"/>
      <c r="G2" s="24"/>
      <c r="H2" s="24"/>
      <c r="I2" s="24"/>
      <c r="J2" s="24"/>
    </row>
    <row r="3" spans="1:10" ht="16">
      <c r="A3" s="25"/>
      <c r="B3" s="24"/>
      <c r="C3" s="24"/>
      <c r="D3" s="24"/>
      <c r="E3" s="24"/>
      <c r="F3" s="24"/>
      <c r="G3" s="24"/>
      <c r="H3" s="24"/>
      <c r="I3" s="24"/>
      <c r="J3" s="24"/>
    </row>
    <row r="4" spans="1:10" ht="16">
      <c r="A4" s="26" t="s">
        <v>19</v>
      </c>
      <c r="B4" s="23" t="s">
        <v>20</v>
      </c>
      <c r="C4" s="23"/>
      <c r="D4" s="23"/>
      <c r="E4" s="23"/>
      <c r="F4" s="23"/>
      <c r="G4" s="23"/>
      <c r="H4" s="24"/>
      <c r="I4" s="24"/>
      <c r="J4" s="24"/>
    </row>
    <row r="5" spans="1:10" ht="16">
      <c r="A5" s="26" t="s">
        <v>21</v>
      </c>
      <c r="B5" s="23" t="s">
        <v>22</v>
      </c>
      <c r="C5" s="23"/>
      <c r="D5" s="23"/>
      <c r="E5" s="23"/>
      <c r="F5" s="23"/>
      <c r="G5" s="23"/>
      <c r="H5" s="24"/>
      <c r="I5" s="24"/>
      <c r="J5" s="24"/>
    </row>
    <row r="6" spans="1:10" ht="16">
      <c r="A6" s="26" t="s">
        <v>31</v>
      </c>
      <c r="B6" s="23" t="s">
        <v>23</v>
      </c>
      <c r="C6" s="23"/>
      <c r="D6" s="23"/>
      <c r="E6" s="23"/>
      <c r="F6" s="23"/>
      <c r="G6" s="23"/>
      <c r="H6" s="24"/>
      <c r="I6" s="24"/>
      <c r="J6" s="24"/>
    </row>
    <row r="7" spans="1:10" ht="16">
      <c r="A7" s="26" t="s">
        <v>32</v>
      </c>
      <c r="B7" s="23" t="s">
        <v>24</v>
      </c>
      <c r="C7" s="23"/>
      <c r="D7" s="23"/>
      <c r="E7" s="23"/>
      <c r="F7" s="23"/>
      <c r="G7" s="23"/>
      <c r="H7" s="24"/>
      <c r="I7" s="24"/>
      <c r="J7" s="24"/>
    </row>
    <row r="8" spans="1:10" ht="16">
      <c r="A8" s="26" t="s">
        <v>33</v>
      </c>
      <c r="B8" s="23" t="s">
        <v>25</v>
      </c>
      <c r="C8" s="23"/>
      <c r="D8" s="23"/>
      <c r="E8" s="23"/>
      <c r="F8" s="23"/>
      <c r="G8" s="23"/>
      <c r="H8" s="24"/>
      <c r="I8" s="24"/>
      <c r="J8" s="24"/>
    </row>
    <row r="9" spans="1:10" ht="16">
      <c r="A9" s="26" t="s">
        <v>34</v>
      </c>
      <c r="B9" s="23" t="s">
        <v>26</v>
      </c>
      <c r="C9" s="23"/>
      <c r="D9" s="23"/>
      <c r="E9" s="23"/>
      <c r="F9" s="23"/>
      <c r="G9" s="23"/>
      <c r="H9" s="24"/>
      <c r="I9" s="24"/>
      <c r="J9" s="24"/>
    </row>
    <row r="10" spans="1:10" ht="16">
      <c r="A10" s="26" t="s">
        <v>35</v>
      </c>
      <c r="B10" s="23" t="s">
        <v>27</v>
      </c>
      <c r="C10" s="23"/>
      <c r="D10" s="23"/>
      <c r="E10" s="23"/>
      <c r="F10" s="23"/>
      <c r="G10" s="23"/>
      <c r="H10" s="24"/>
      <c r="I10" s="24"/>
      <c r="J10" s="24"/>
    </row>
    <row r="11" spans="1:10" ht="16">
      <c r="A11" s="26" t="s">
        <v>36</v>
      </c>
      <c r="B11" s="23" t="s">
        <v>47</v>
      </c>
      <c r="C11" s="23"/>
      <c r="D11" s="23"/>
      <c r="E11" s="23"/>
      <c r="F11" s="23"/>
      <c r="G11" s="23"/>
      <c r="H11" s="24"/>
      <c r="I11" s="24"/>
      <c r="J11" s="24"/>
    </row>
    <row r="12" spans="1:10" ht="16">
      <c r="A12" s="26" t="s">
        <v>37</v>
      </c>
      <c r="B12" s="23" t="s">
        <v>48</v>
      </c>
      <c r="C12" s="23"/>
      <c r="D12" s="23"/>
      <c r="E12" s="23"/>
      <c r="F12" s="23"/>
      <c r="G12" s="23"/>
      <c r="H12" s="24"/>
      <c r="I12" s="24"/>
      <c r="J12" s="24"/>
    </row>
    <row r="13" spans="1:10" ht="16">
      <c r="A13" s="26" t="s">
        <v>38</v>
      </c>
      <c r="B13" s="23" t="s">
        <v>28</v>
      </c>
      <c r="C13" s="23"/>
      <c r="D13" s="23"/>
      <c r="E13" s="23"/>
      <c r="F13" s="23"/>
      <c r="G13" s="23"/>
      <c r="H13" s="24"/>
      <c r="I13" s="24"/>
      <c r="J13" s="24"/>
    </row>
    <row r="14" spans="1:10" ht="16">
      <c r="A14" s="26" t="s">
        <v>39</v>
      </c>
      <c r="B14" s="23" t="s">
        <v>55</v>
      </c>
      <c r="C14" s="23"/>
      <c r="D14" s="23"/>
      <c r="E14" s="23"/>
      <c r="F14" s="23"/>
      <c r="G14" s="23"/>
      <c r="H14" s="24"/>
      <c r="I14" s="24"/>
      <c r="J14" s="24"/>
    </row>
    <row r="15" spans="1:10" ht="16">
      <c r="A15" s="26" t="s">
        <v>40</v>
      </c>
      <c r="B15" s="23" t="s">
        <v>29</v>
      </c>
      <c r="C15" s="23"/>
      <c r="D15" s="23"/>
      <c r="E15" s="23"/>
      <c r="F15" s="23"/>
      <c r="G15" s="23"/>
      <c r="H15" s="24"/>
      <c r="I15" s="24"/>
      <c r="J15" s="24"/>
    </row>
    <row r="16" spans="1:10" ht="16">
      <c r="A16" s="26" t="s">
        <v>41</v>
      </c>
      <c r="B16" s="23" t="s">
        <v>30</v>
      </c>
      <c r="C16" s="23"/>
      <c r="D16" s="23"/>
      <c r="E16" s="23"/>
      <c r="F16" s="23"/>
      <c r="G16" s="23"/>
      <c r="H16" s="24"/>
      <c r="I16" s="24"/>
      <c r="J16" s="24"/>
    </row>
    <row r="18" spans="1:2" ht="14">
      <c r="A18" s="36" t="s">
        <v>52</v>
      </c>
      <c r="B18" s="23" t="s">
        <v>49</v>
      </c>
    </row>
    <row r="19" spans="1:2" ht="14">
      <c r="A19" s="36" t="s">
        <v>56</v>
      </c>
      <c r="B19" s="27" t="s">
        <v>57</v>
      </c>
    </row>
  </sheetData>
  <mergeCells count="1">
    <mergeCell ref="A1:J1"/>
  </mergeCells>
  <phoneticPr fontId="1" type="noConversion"/>
  <pageMargins left="0.7" right="0.7" top="0.75" bottom="0.75" header="0.3" footer="0.3"/>
  <pageSetup scale="6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MATERIA</vt:lpstr>
      <vt:lpstr>INSTRUCTIVO DE LLENADO</vt:lpstr>
      <vt:lpstr>'INSTRUCTIVO DE LLENADO'!Área_de_impresión</vt:lpstr>
      <vt:lpstr>MATERIA!Área_de_impresión</vt:lpstr>
      <vt:lpstr>MATERIA!Títulos_a_imprimir</vt:lpstr>
    </vt:vector>
  </TitlesOfParts>
  <Company>Particular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 DENOVA</dc:creator>
  <cp:lastModifiedBy>Microsoft Office User</cp:lastModifiedBy>
  <cp:lastPrinted>2024-03-01T19:59:42Z</cp:lastPrinted>
  <dcterms:created xsi:type="dcterms:W3CDTF">2007-06-13T22:53:16Z</dcterms:created>
  <dcterms:modified xsi:type="dcterms:W3CDTF">2024-10-28T17:48:13Z</dcterms:modified>
</cp:coreProperties>
</file>