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13_ncr:1_{888A0853-95F2-4644-8B6D-AF59DF26CCDD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MATERIA!$E$6:$AV$44</definedName>
    <definedName name="_xlnm.Print_Area" localSheetId="1">'INSTRUCTIVO DE LLENADO'!$A$1:$O$20</definedName>
    <definedName name="_xlnm.Print_Area" localSheetId="0">MATERIA!$A$1:$BB$50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9" i="6" l="1"/>
  <c r="AM10" i="6"/>
  <c r="AM11" i="6"/>
  <c r="AM12" i="6"/>
  <c r="AM13" i="6"/>
  <c r="AM14" i="6"/>
  <c r="AM15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40" i="6"/>
  <c r="AM41" i="6"/>
  <c r="AM42" i="6"/>
  <c r="AM43" i="6"/>
  <c r="AM44" i="6"/>
  <c r="AM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8" i="6"/>
  <c r="AM46" i="6" l="1"/>
  <c r="AM45" i="6"/>
  <c r="AK45" i="6"/>
  <c r="BE3" i="6"/>
  <c r="AV45" i="6" s="1"/>
  <c r="BB46" i="6" l="1"/>
  <c r="AX46" i="6"/>
  <c r="AP46" i="6"/>
  <c r="AL46" i="6"/>
  <c r="AW46" i="6"/>
  <c r="AZ45" i="6"/>
  <c r="AT45" i="6"/>
  <c r="AN45" i="6"/>
  <c r="AU46" i="6"/>
  <c r="AO46" i="6"/>
  <c r="AV46" i="6"/>
  <c r="AV47" i="6" s="1"/>
  <c r="AU45" i="6"/>
  <c r="AY45" i="6"/>
  <c r="AT46" i="6"/>
  <c r="AW45" i="6"/>
  <c r="AO45" i="6"/>
  <c r="AL45" i="6"/>
  <c r="AS45" i="6"/>
  <c r="AZ46" i="6"/>
  <c r="AN46" i="6"/>
  <c r="BB45" i="6"/>
  <c r="AX45" i="6"/>
  <c r="AP45" i="6"/>
  <c r="AY46" i="6"/>
  <c r="AS46" i="6"/>
  <c r="AW47" i="6" l="1"/>
  <c r="AU47" i="6"/>
  <c r="BB47" i="6"/>
  <c r="BA45" i="6"/>
  <c r="BA46" i="6"/>
  <c r="AP47" i="6"/>
  <c r="AX47" i="6"/>
  <c r="AO47" i="6"/>
  <c r="AL47" i="6"/>
  <c r="AZ47" i="6"/>
  <c r="AS47" i="6"/>
  <c r="AM47" i="6"/>
  <c r="AK47" i="6"/>
  <c r="AN47" i="6"/>
  <c r="AY47" i="6"/>
  <c r="AT47" i="6"/>
  <c r="BA47" i="6" l="1"/>
</calcChain>
</file>

<file path=xl/sharedStrings.xml><?xml version="1.0" encoding="utf-8"?>
<sst xmlns="http://schemas.openxmlformats.org/spreadsheetml/2006/main" count="171" uniqueCount="154">
  <si>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</si>
  <si>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</si>
  <si>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</si>
  <si>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</si>
  <si>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</si>
  <si>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</si>
  <si>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</si>
  <si>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</si>
  <si>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</si>
  <si>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</si>
  <si>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</si>
  <si>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</si>
  <si>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</si>
  <si>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</si>
  <si>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</si>
  <si>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</si>
  <si>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</si>
  <si>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</si>
  <si>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</si>
  <si>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</si>
  <si>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</si>
  <si>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</si>
  <si>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</si>
  <si>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</si>
  <si>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</si>
  <si>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</si>
  <si>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</si>
  <si>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</si>
  <si>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</si>
  <si>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</si>
  <si>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</si>
  <si>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</si>
  <si>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</si>
  <si>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</si>
  <si>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</si>
  <si>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</si>
  <si>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</si>
  <si>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</si>
  <si>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</si>
  <si>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</si>
  <si>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</si>
  <si>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</si>
  <si>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</si>
  <si>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</si>
  <si>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</si>
  <si>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</si>
  <si>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</si>
  <si>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</si>
  <si>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</si>
  <si>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</si>
  <si>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</si>
  <si>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</si>
  <si>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</si>
  <si>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</si>
  <si>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</si>
  <si>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</si>
  <si>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</si>
  <si>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</si>
  <si>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</si>
  <si>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</si>
  <si>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</si>
  <si>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</si>
  <si>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</si>
  <si>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</si>
  <si>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</si>
  <si>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</si>
  <si>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MARTINEZ ZAGAL JORGE ERNESTO</t>
  </si>
  <si>
    <t>20091129</t>
  </si>
  <si>
    <t>RODRIGUEZ GARCIA ALFREDO</t>
  </si>
  <si>
    <t>20091164</t>
  </si>
  <si>
    <t>17 -20 SEPT 2024</t>
  </si>
  <si>
    <t>21  - 25 OCT 2024</t>
  </si>
  <si>
    <t>25  - 29 NOV 2024</t>
  </si>
  <si>
    <t>GRAFICACIÓN</t>
  </si>
  <si>
    <t>AGUIRRE AGUIRRE MAURICIO</t>
  </si>
  <si>
    <t>ARIAS DIAZ ANDREA</t>
  </si>
  <si>
    <t>ARTEAGA BENITEZ ISRAEL</t>
  </si>
  <si>
    <t>AVILA RODRIGUEZ CARLOS MIGUEL</t>
  </si>
  <si>
    <t>BARBINA CARRERA EMMANUEL</t>
  </si>
  <si>
    <t>CALDERON MEJIA LEO ARIEL</t>
  </si>
  <si>
    <t>CARRILLO ROMERO ADRIANA MICHELLE</t>
  </si>
  <si>
    <t>DE LOS SANTOS GALICIA LILIANA</t>
  </si>
  <si>
    <t>GARCIA BRAVO FRANCISCO</t>
  </si>
  <si>
    <t>GARRIDO CERVANTES JÜRGEN</t>
  </si>
  <si>
    <t>GONZALEZ BARRAGAN JAN BRAYAN</t>
  </si>
  <si>
    <t>LEDEZMA VELAZQUEZ MANUEL RAMSES</t>
  </si>
  <si>
    <t>MARTINEZ PERALTA ADRIAN</t>
  </si>
  <si>
    <t>MARÍN CARBAJAL LUIS ARHAM</t>
  </si>
  <si>
    <t>MENDOZA ORDUÑO ZEMARAIM</t>
  </si>
  <si>
    <t>NARANJO GILES VICTOR MANUEL</t>
  </si>
  <si>
    <t>OCHOA ZAMORANO ISMAEL</t>
  </si>
  <si>
    <t>OLVERA FIGUEROA EDSON HABIB</t>
  </si>
  <si>
    <t>OLVERA URQUIDEZ VICTOR MANUEL</t>
  </si>
  <si>
    <t>OROZCO ALDANA ALDAIR</t>
  </si>
  <si>
    <t>PEREZ GOMEZ MIGUEL ANGEL</t>
  </si>
  <si>
    <t>PIÑEIRO BAHENA LUIS ALBERTO</t>
  </si>
  <si>
    <t>RAMIREZ ACOSTA IBSEN</t>
  </si>
  <si>
    <t>RAMIREZ LUNA YARELI YOSELIN</t>
  </si>
  <si>
    <t>RAYOS AGUILAR DALIA MARGARITA</t>
  </si>
  <si>
    <t>REYES MARGIL DANIELA ALEJANDRA</t>
  </si>
  <si>
    <t>RODRIGUEZ VELAZQUEZ JOSE SEBASTIAN</t>
  </si>
  <si>
    <t>SALAZAR BARRAGAN ARIEL ANTONIO</t>
  </si>
  <si>
    <t>SAMANO LOPEZ MIGUEL ANGEL</t>
  </si>
  <si>
    <t>SAUCEDO BAZAN JORGE ERNESTO</t>
  </si>
  <si>
    <t>TEODOCIO MATA IKER ERICK JAIR</t>
  </si>
  <si>
    <t>TORRES NAJERA DIEGO ARMANDO</t>
  </si>
  <si>
    <t>VAZQUEZ CANO ALAN EDUARDO</t>
  </si>
  <si>
    <t>VAZQUEZ HERNANDEZ JAZMIN</t>
  </si>
  <si>
    <t>VICTORIA GONZALEZ LIZBETH MONSERRAT</t>
  </si>
  <si>
    <t>20091030</t>
  </si>
  <si>
    <t>21090150</t>
  </si>
  <si>
    <t>20090264</t>
  </si>
  <si>
    <t>21090960</t>
  </si>
  <si>
    <t>21090972</t>
  </si>
  <si>
    <t>21090980</t>
  </si>
  <si>
    <t>20091069</t>
  </si>
  <si>
    <t>20091091</t>
  </si>
  <si>
    <t>21090138</t>
  </si>
  <si>
    <t>20091098</t>
  </si>
  <si>
    <t>20091117</t>
  </si>
  <si>
    <t>20091127</t>
  </si>
  <si>
    <t>C19090709</t>
  </si>
  <si>
    <t>20091132</t>
  </si>
  <si>
    <t>21091064</t>
  </si>
  <si>
    <t>20091502</t>
  </si>
  <si>
    <t>20091220</t>
  </si>
  <si>
    <t>21090143</t>
  </si>
  <si>
    <t>19090385</t>
  </si>
  <si>
    <t>20091154</t>
  </si>
  <si>
    <t>21091071</t>
  </si>
  <si>
    <t>19091413</t>
  </si>
  <si>
    <t>19091415</t>
  </si>
  <si>
    <t>C19090070</t>
  </si>
  <si>
    <t>20091161</t>
  </si>
  <si>
    <t>20091166</t>
  </si>
  <si>
    <t>20091176</t>
  </si>
  <si>
    <t>21091097</t>
  </si>
  <si>
    <t>20091185</t>
  </si>
  <si>
    <t>20091191</t>
  </si>
  <si>
    <t>21090154</t>
  </si>
  <si>
    <t>20091198</t>
  </si>
  <si>
    <t>20091201</t>
  </si>
  <si>
    <t>20091205</t>
  </si>
  <si>
    <t>SCC-1010</t>
  </si>
  <si>
    <t>XA</t>
  </si>
  <si>
    <t>AGO-DIC 2024</t>
  </si>
  <si>
    <t>NP</t>
  </si>
  <si>
    <t>B3d</t>
  </si>
  <si>
    <t>Bra</t>
  </si>
  <si>
    <t>ex1</t>
  </si>
  <si>
    <t>ex2</t>
  </si>
  <si>
    <t>Prac</t>
  </si>
  <si>
    <t>Asist</t>
  </si>
  <si>
    <t>Tarea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</si>
</sst>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E53"/>
  <sheetViews>
    <sheetView showGridLines="0" tabSelected="1" view="pageLayout" zoomScale="165" zoomScaleNormal="150" zoomScaleSheetLayoutView="76" zoomScalePageLayoutView="165" workbookViewId="0">
      <selection activeCell="T1" sqref="T1:AJ1048576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36" width="4.1640625" style="43" hidden="1" customWidth="1"/>
    <col min="37" max="37" width="3.83203125" style="6" customWidth="1"/>
    <col min="38" max="39" width="3.5" style="6" customWidth="1"/>
    <col min="40" max="40" width="3" style="6" customWidth="1"/>
    <col min="41" max="42" width="3.5" style="6" customWidth="1"/>
    <col min="43" max="44" width="3.5" style="6" hidden="1" customWidth="1"/>
    <col min="45" max="52" width="3.5" style="6" customWidth="1"/>
    <col min="53" max="54" width="3.6640625" style="6" customWidth="1"/>
    <col min="55" max="55" width="10.6640625" style="6"/>
    <col min="56" max="56" width="2.1640625" style="6" hidden="1" customWidth="1"/>
    <col min="57" max="57" width="4" style="10" hidden="1" customWidth="1"/>
    <col min="58" max="16384" width="10.6640625" style="6"/>
  </cols>
  <sheetData>
    <row r="1" spans="1:57">
      <c r="F1" s="21"/>
      <c r="BE1" s="21"/>
    </row>
    <row r="2" spans="1:57" s="1" customFormat="1" ht="13.25" customHeight="1">
      <c r="A2" s="122" t="s">
        <v>54</v>
      </c>
      <c r="B2" s="123"/>
      <c r="C2" s="129" t="s">
        <v>58</v>
      </c>
      <c r="D2" s="129"/>
      <c r="E2" s="129"/>
      <c r="F2" s="130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122" t="s">
        <v>9</v>
      </c>
      <c r="AL2" s="123"/>
      <c r="AM2" s="123"/>
      <c r="AN2" s="91" t="s">
        <v>59</v>
      </c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2"/>
      <c r="BD2" s="17"/>
      <c r="BE2" s="18" t="s">
        <v>17</v>
      </c>
    </row>
    <row r="3" spans="1:57" s="5" customFormat="1" ht="10.25" customHeight="1">
      <c r="A3" s="2" t="s">
        <v>1</v>
      </c>
      <c r="B3" s="48" t="s">
        <v>143</v>
      </c>
      <c r="C3" s="29" t="s">
        <v>50</v>
      </c>
      <c r="D3" s="91" t="s">
        <v>73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2"/>
      <c r="AP3" s="93" t="s">
        <v>0</v>
      </c>
      <c r="AQ3" s="93"/>
      <c r="AR3" s="93"/>
      <c r="AS3" s="93"/>
      <c r="AT3" s="91" t="s">
        <v>144</v>
      </c>
      <c r="AU3" s="92"/>
      <c r="AV3" s="3" t="s">
        <v>10</v>
      </c>
      <c r="AW3" s="4"/>
      <c r="AX3" s="91" t="s">
        <v>145</v>
      </c>
      <c r="AY3" s="91"/>
      <c r="AZ3" s="91"/>
      <c r="BA3" s="91"/>
      <c r="BB3" s="92"/>
      <c r="BD3" s="94" t="s">
        <v>53</v>
      </c>
      <c r="BE3" s="76">
        <f>COUNTA(F8:F44)</f>
        <v>37</v>
      </c>
    </row>
    <row r="4" spans="1:57" ht="3" customHeight="1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1"/>
      <c r="BD4" s="95"/>
      <c r="BE4" s="77"/>
    </row>
    <row r="5" spans="1:57" s="1" customFormat="1" ht="11.25" customHeight="1">
      <c r="A5" s="124" t="s">
        <v>42</v>
      </c>
      <c r="B5" s="78" t="s">
        <v>43</v>
      </c>
      <c r="C5" s="79"/>
      <c r="D5" s="79"/>
      <c r="E5" s="80"/>
      <c r="F5" s="87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100" t="s">
        <v>44</v>
      </c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2"/>
      <c r="BA5" s="96" t="s">
        <v>45</v>
      </c>
      <c r="BB5" s="97"/>
      <c r="BD5"/>
      <c r="BE5"/>
    </row>
    <row r="6" spans="1:57" s="1" customFormat="1" ht="12" customHeight="1">
      <c r="A6" s="125"/>
      <c r="B6" s="81"/>
      <c r="C6" s="82"/>
      <c r="D6" s="82"/>
      <c r="E6" s="83"/>
      <c r="F6" s="8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 t="s">
        <v>147</v>
      </c>
      <c r="W6" s="38" t="s">
        <v>148</v>
      </c>
      <c r="X6" s="38" t="s">
        <v>151</v>
      </c>
      <c r="Y6" s="133" t="s">
        <v>153</v>
      </c>
      <c r="Z6" s="133" t="s">
        <v>152</v>
      </c>
      <c r="AA6" s="133"/>
      <c r="AB6" s="133"/>
      <c r="AC6" s="133"/>
      <c r="AD6" s="133" t="s">
        <v>152</v>
      </c>
      <c r="AE6" s="133"/>
      <c r="AF6" s="133"/>
      <c r="AG6" s="133"/>
      <c r="AH6" s="133"/>
      <c r="AI6" s="133"/>
      <c r="AJ6" s="133"/>
      <c r="AK6" s="103" t="s">
        <v>4</v>
      </c>
      <c r="AL6" s="104"/>
      <c r="AM6" s="103" t="s">
        <v>2</v>
      </c>
      <c r="AN6" s="104"/>
      <c r="AO6" s="103" t="s">
        <v>3</v>
      </c>
      <c r="AP6" s="104"/>
      <c r="AQ6" s="49"/>
      <c r="AR6" s="49"/>
      <c r="AS6" s="103" t="s">
        <v>5</v>
      </c>
      <c r="AT6" s="104"/>
      <c r="AU6" s="103" t="s">
        <v>6</v>
      </c>
      <c r="AV6" s="104"/>
      <c r="AW6" s="127" t="s">
        <v>7</v>
      </c>
      <c r="AX6" s="128"/>
      <c r="AY6" s="103" t="s">
        <v>8</v>
      </c>
      <c r="AZ6" s="104"/>
      <c r="BA6" s="98"/>
      <c r="BB6" s="99"/>
      <c r="BD6"/>
      <c r="BE6"/>
    </row>
    <row r="7" spans="1:57" s="1" customFormat="1" ht="20" customHeight="1">
      <c r="A7" s="126"/>
      <c r="B7" s="84"/>
      <c r="C7" s="85"/>
      <c r="D7" s="85"/>
      <c r="E7" s="86"/>
      <c r="F7" s="89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72" t="s">
        <v>149</v>
      </c>
      <c r="U7" s="72" t="s">
        <v>150</v>
      </c>
      <c r="V7" s="72"/>
      <c r="W7" s="72"/>
      <c r="X7" s="72"/>
      <c r="Y7" s="72"/>
      <c r="Z7" s="134"/>
      <c r="AA7" s="134"/>
      <c r="AB7" s="134"/>
      <c r="AC7" s="134"/>
      <c r="AD7" s="135"/>
      <c r="AE7" s="135"/>
      <c r="AF7" s="135"/>
      <c r="AG7" s="135"/>
      <c r="AH7" s="135"/>
      <c r="AI7" s="135"/>
      <c r="AJ7" s="135"/>
      <c r="AK7" s="7" t="s">
        <v>11</v>
      </c>
      <c r="AL7" s="7" t="s">
        <v>12</v>
      </c>
      <c r="AM7" s="7" t="s">
        <v>11</v>
      </c>
      <c r="AN7" s="7" t="s">
        <v>12</v>
      </c>
      <c r="AO7" s="7" t="s">
        <v>11</v>
      </c>
      <c r="AP7" s="7" t="s">
        <v>12</v>
      </c>
      <c r="AQ7" s="7" t="s">
        <v>64</v>
      </c>
      <c r="AR7" s="7" t="s">
        <v>65</v>
      </c>
      <c r="AS7" s="7" t="s">
        <v>11</v>
      </c>
      <c r="AT7" s="7" t="s">
        <v>12</v>
      </c>
      <c r="AU7" s="7" t="s">
        <v>11</v>
      </c>
      <c r="AV7" s="7" t="s">
        <v>12</v>
      </c>
      <c r="AW7" s="7" t="s">
        <v>11</v>
      </c>
      <c r="AX7" s="7" t="s">
        <v>12</v>
      </c>
      <c r="AY7" s="7" t="s">
        <v>11</v>
      </c>
      <c r="AZ7" s="7" t="s">
        <v>12</v>
      </c>
      <c r="BA7" s="7" t="s">
        <v>11</v>
      </c>
      <c r="BB7" s="7" t="s">
        <v>12</v>
      </c>
      <c r="BD7"/>
      <c r="BE7"/>
    </row>
    <row r="8" spans="1:57" ht="13.25" customHeight="1">
      <c r="A8" s="8">
        <v>1</v>
      </c>
      <c r="B8" s="39" t="s">
        <v>74</v>
      </c>
      <c r="C8" s="32"/>
      <c r="D8" s="32"/>
      <c r="E8" s="33"/>
      <c r="F8" s="31">
        <v>20091020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>
        <v>95</v>
      </c>
      <c r="U8" s="132">
        <v>20</v>
      </c>
      <c r="V8" s="132">
        <v>100</v>
      </c>
      <c r="W8" s="132">
        <v>100</v>
      </c>
      <c r="X8" s="132">
        <v>11</v>
      </c>
      <c r="Y8" s="132">
        <v>5</v>
      </c>
      <c r="Z8" s="132">
        <v>1</v>
      </c>
      <c r="AA8" s="132">
        <v>1</v>
      </c>
      <c r="AB8" s="132">
        <v>1</v>
      </c>
      <c r="AC8" s="132">
        <v>1</v>
      </c>
      <c r="AD8" s="132">
        <v>1</v>
      </c>
      <c r="AE8" s="132">
        <v>1</v>
      </c>
      <c r="AF8" s="132">
        <v>1</v>
      </c>
      <c r="AG8" s="132">
        <v>1</v>
      </c>
      <c r="AH8" s="132">
        <v>0</v>
      </c>
      <c r="AI8" s="132">
        <v>0</v>
      </c>
      <c r="AJ8" s="132">
        <v>1</v>
      </c>
      <c r="AK8" s="61">
        <f>SUM(Z8:AJ8)/11*20+T8*0.2+X8/2/5.5*20+V8*0.2+Y8/2/3*20</f>
        <v>92.030303030303031</v>
      </c>
      <c r="AL8" s="34"/>
      <c r="AM8" s="34">
        <f>U8*0.2+SUM(Z8:AJ8)/11*20+W8*0.2+X8/2/5.5*20+Y8/2/3*20</f>
        <v>77.030303030303031</v>
      </c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9"/>
      <c r="BD8"/>
      <c r="BE8"/>
    </row>
    <row r="9" spans="1:57">
      <c r="A9" s="8">
        <v>2</v>
      </c>
      <c r="B9" s="39" t="s">
        <v>75</v>
      </c>
      <c r="C9" s="32"/>
      <c r="D9" s="32"/>
      <c r="E9" s="33"/>
      <c r="F9" s="35" t="s">
        <v>109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1">
        <v>90</v>
      </c>
      <c r="U9" s="31" t="s">
        <v>146</v>
      </c>
      <c r="V9" s="31">
        <v>100</v>
      </c>
      <c r="W9" s="31">
        <v>0</v>
      </c>
      <c r="X9" s="31">
        <v>11</v>
      </c>
      <c r="Y9" s="31">
        <v>6</v>
      </c>
      <c r="Z9" s="31">
        <v>1</v>
      </c>
      <c r="AA9" s="31">
        <v>1</v>
      </c>
      <c r="AB9" s="31">
        <v>0</v>
      </c>
      <c r="AC9" s="31">
        <v>1</v>
      </c>
      <c r="AD9" s="31">
        <v>1</v>
      </c>
      <c r="AE9" s="31">
        <v>1</v>
      </c>
      <c r="AF9" s="31">
        <v>1</v>
      </c>
      <c r="AG9" s="31">
        <v>1</v>
      </c>
      <c r="AH9" s="31">
        <v>1</v>
      </c>
      <c r="AI9" s="31">
        <v>1</v>
      </c>
      <c r="AJ9" s="31">
        <v>0</v>
      </c>
      <c r="AK9" s="61">
        <f t="shared" ref="AK9:AK44" si="0">SUM(Z9:AJ9)/11*20+T9*0.2+X9/2/5.5*20+V9*0.2+Y9/2/3*20</f>
        <v>94.36363636363636</v>
      </c>
      <c r="AL9" s="34"/>
      <c r="AM9" s="34" t="e">
        <f t="shared" ref="AM9:AM44" si="1">U9*0.2+SUM(Z9:AJ9)/11*20+W9*0.2+X9/2/5.5*20+Y9/2/3*20</f>
        <v>#VALUE!</v>
      </c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9"/>
      <c r="BD9"/>
      <c r="BE9"/>
    </row>
    <row r="10" spans="1:57">
      <c r="A10" s="8">
        <v>3</v>
      </c>
      <c r="B10" s="39" t="s">
        <v>76</v>
      </c>
      <c r="C10" s="32"/>
      <c r="D10" s="32"/>
      <c r="E10" s="42"/>
      <c r="F10" s="35" t="s">
        <v>110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>
        <v>100</v>
      </c>
      <c r="U10" s="35">
        <v>0</v>
      </c>
      <c r="V10" s="35">
        <v>100</v>
      </c>
      <c r="W10" s="35">
        <v>90</v>
      </c>
      <c r="X10" s="35">
        <v>8.5</v>
      </c>
      <c r="Y10" s="35">
        <v>5.5</v>
      </c>
      <c r="Z10" s="35">
        <v>1</v>
      </c>
      <c r="AA10" s="35">
        <v>1</v>
      </c>
      <c r="AB10" s="35">
        <v>1</v>
      </c>
      <c r="AC10" s="35">
        <v>1</v>
      </c>
      <c r="AD10" s="35">
        <v>1</v>
      </c>
      <c r="AE10" s="35">
        <v>1</v>
      </c>
      <c r="AF10" s="35">
        <v>1</v>
      </c>
      <c r="AG10" s="35">
        <v>1</v>
      </c>
      <c r="AH10" s="35">
        <v>1</v>
      </c>
      <c r="AI10" s="35">
        <v>1</v>
      </c>
      <c r="AJ10" s="35">
        <v>1</v>
      </c>
      <c r="AK10" s="61">
        <f t="shared" si="0"/>
        <v>93.787878787878782</v>
      </c>
      <c r="AL10" s="34"/>
      <c r="AM10" s="34">
        <f t="shared" si="1"/>
        <v>71.787878787878782</v>
      </c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9"/>
      <c r="BD10"/>
      <c r="BE10"/>
    </row>
    <row r="11" spans="1:57">
      <c r="A11" s="8">
        <v>4</v>
      </c>
      <c r="B11" s="39" t="s">
        <v>77</v>
      </c>
      <c r="C11" s="32"/>
      <c r="D11" s="32"/>
      <c r="E11" s="33"/>
      <c r="F11" s="35" t="s">
        <v>111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100</v>
      </c>
      <c r="U11" s="35">
        <v>0</v>
      </c>
      <c r="V11" s="35">
        <v>0</v>
      </c>
      <c r="W11" s="35">
        <v>0</v>
      </c>
      <c r="X11" s="35">
        <v>11</v>
      </c>
      <c r="Y11" s="35">
        <v>6</v>
      </c>
      <c r="Z11" s="35">
        <v>1</v>
      </c>
      <c r="AA11" s="35">
        <v>1</v>
      </c>
      <c r="AB11" s="35">
        <v>1</v>
      </c>
      <c r="AC11" s="35">
        <v>1</v>
      </c>
      <c r="AD11" s="35">
        <v>1</v>
      </c>
      <c r="AE11" s="35">
        <v>1</v>
      </c>
      <c r="AF11" s="35">
        <v>1</v>
      </c>
      <c r="AG11" s="35">
        <v>0</v>
      </c>
      <c r="AH11" s="35">
        <v>1</v>
      </c>
      <c r="AI11" s="35">
        <v>1</v>
      </c>
      <c r="AJ11" s="35">
        <v>1</v>
      </c>
      <c r="AK11" s="61">
        <f t="shared" si="0"/>
        <v>78.181818181818187</v>
      </c>
      <c r="AL11" s="34"/>
      <c r="AM11" s="34">
        <f t="shared" si="1"/>
        <v>58.18181818181818</v>
      </c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9"/>
      <c r="BD11"/>
      <c r="BE11"/>
    </row>
    <row r="12" spans="1:57">
      <c r="A12" s="8">
        <v>5</v>
      </c>
      <c r="B12" s="39" t="s">
        <v>78</v>
      </c>
      <c r="C12" s="32"/>
      <c r="D12" s="32"/>
      <c r="E12" s="33"/>
      <c r="F12" s="35" t="s">
        <v>112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>
        <v>100</v>
      </c>
      <c r="U12" s="35">
        <v>80</v>
      </c>
      <c r="V12" s="35">
        <v>100</v>
      </c>
      <c r="W12" s="35">
        <v>90</v>
      </c>
      <c r="X12" s="35">
        <v>11</v>
      </c>
      <c r="Y12" s="35">
        <v>6</v>
      </c>
      <c r="Z12" s="35">
        <v>1</v>
      </c>
      <c r="AA12" s="35">
        <v>1</v>
      </c>
      <c r="AB12" s="35">
        <v>1</v>
      </c>
      <c r="AC12" s="35">
        <v>1</v>
      </c>
      <c r="AD12" s="35">
        <v>1</v>
      </c>
      <c r="AE12" s="35">
        <v>1</v>
      </c>
      <c r="AF12" s="35">
        <v>1</v>
      </c>
      <c r="AG12" s="35">
        <v>1</v>
      </c>
      <c r="AH12" s="35">
        <v>1</v>
      </c>
      <c r="AI12" s="35">
        <v>1</v>
      </c>
      <c r="AJ12" s="35">
        <v>0</v>
      </c>
      <c r="AK12" s="61">
        <f t="shared" si="0"/>
        <v>98.181818181818187</v>
      </c>
      <c r="AL12" s="34"/>
      <c r="AM12" s="34">
        <f t="shared" si="1"/>
        <v>92.181818181818187</v>
      </c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9"/>
      <c r="BD12"/>
      <c r="BE12"/>
    </row>
    <row r="13" spans="1:57">
      <c r="A13" s="8">
        <v>6</v>
      </c>
      <c r="B13" s="39" t="s">
        <v>79</v>
      </c>
      <c r="C13" s="32"/>
      <c r="D13" s="32"/>
      <c r="E13" s="33"/>
      <c r="F13" s="35" t="s">
        <v>113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>
        <v>90</v>
      </c>
      <c r="U13" s="35">
        <v>70</v>
      </c>
      <c r="V13" s="35">
        <v>100</v>
      </c>
      <c r="W13" s="35">
        <v>100</v>
      </c>
      <c r="X13" s="35">
        <v>11</v>
      </c>
      <c r="Y13" s="35">
        <v>6</v>
      </c>
      <c r="Z13" s="35">
        <v>1</v>
      </c>
      <c r="AA13" s="35">
        <v>1</v>
      </c>
      <c r="AB13" s="35">
        <v>1</v>
      </c>
      <c r="AC13" s="35">
        <v>1</v>
      </c>
      <c r="AD13" s="35">
        <v>1</v>
      </c>
      <c r="AE13" s="35">
        <v>1</v>
      </c>
      <c r="AF13" s="35">
        <v>1</v>
      </c>
      <c r="AG13" s="35">
        <v>1</v>
      </c>
      <c r="AH13" s="35">
        <v>0</v>
      </c>
      <c r="AI13" s="35">
        <v>1</v>
      </c>
      <c r="AJ13" s="35">
        <v>1</v>
      </c>
      <c r="AK13" s="61">
        <f t="shared" si="0"/>
        <v>96.181818181818187</v>
      </c>
      <c r="AL13" s="34"/>
      <c r="AM13" s="34">
        <f t="shared" si="1"/>
        <v>92.181818181818187</v>
      </c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9"/>
      <c r="BD13"/>
      <c r="BE13"/>
    </row>
    <row r="14" spans="1:57">
      <c r="A14" s="8">
        <v>7</v>
      </c>
      <c r="B14" s="39" t="s">
        <v>80</v>
      </c>
      <c r="C14" s="32"/>
      <c r="D14" s="32"/>
      <c r="E14" s="33"/>
      <c r="F14" s="35" t="s">
        <v>114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>
        <v>100</v>
      </c>
      <c r="U14" s="35">
        <v>100</v>
      </c>
      <c r="V14" s="35">
        <v>100</v>
      </c>
      <c r="W14" s="35">
        <v>100</v>
      </c>
      <c r="X14" s="35">
        <v>10</v>
      </c>
      <c r="Y14" s="35">
        <v>2</v>
      </c>
      <c r="Z14" s="35">
        <v>1</v>
      </c>
      <c r="AA14" s="35">
        <v>0</v>
      </c>
      <c r="AB14" s="35">
        <v>0</v>
      </c>
      <c r="AC14" s="35">
        <v>0</v>
      </c>
      <c r="AD14" s="35">
        <v>0</v>
      </c>
      <c r="AE14" s="35">
        <v>1</v>
      </c>
      <c r="AF14" s="35">
        <v>1</v>
      </c>
      <c r="AG14" s="35">
        <v>1</v>
      </c>
      <c r="AH14" s="35">
        <v>1</v>
      </c>
      <c r="AI14" s="35">
        <v>1</v>
      </c>
      <c r="AJ14" s="35">
        <v>1</v>
      </c>
      <c r="AK14" s="61">
        <f t="shared" si="0"/>
        <v>77.575757575757578</v>
      </c>
      <c r="AL14" s="34"/>
      <c r="AM14" s="34">
        <f t="shared" si="1"/>
        <v>77.575757575757578</v>
      </c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9"/>
      <c r="BD14"/>
      <c r="BE14"/>
    </row>
    <row r="15" spans="1:57">
      <c r="A15" s="8">
        <v>8</v>
      </c>
      <c r="B15" s="39" t="s">
        <v>81</v>
      </c>
      <c r="C15" s="32"/>
      <c r="D15" s="32"/>
      <c r="E15" s="33"/>
      <c r="F15" s="35" t="s">
        <v>115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v>100</v>
      </c>
      <c r="U15" s="35">
        <v>100</v>
      </c>
      <c r="V15" s="35">
        <v>100</v>
      </c>
      <c r="W15" s="35">
        <v>100</v>
      </c>
      <c r="X15" s="35">
        <v>11</v>
      </c>
      <c r="Y15" s="35">
        <v>6</v>
      </c>
      <c r="Z15" s="35">
        <v>1</v>
      </c>
      <c r="AA15" s="35">
        <v>1</v>
      </c>
      <c r="AB15" s="35">
        <v>1</v>
      </c>
      <c r="AC15" s="35">
        <v>1</v>
      </c>
      <c r="AD15" s="35">
        <v>1</v>
      </c>
      <c r="AE15" s="35">
        <v>1</v>
      </c>
      <c r="AF15" s="35">
        <v>1</v>
      </c>
      <c r="AG15" s="35">
        <v>1</v>
      </c>
      <c r="AH15" s="35">
        <v>1</v>
      </c>
      <c r="AI15" s="35">
        <v>1</v>
      </c>
      <c r="AJ15" s="35">
        <v>1</v>
      </c>
      <c r="AK15" s="61">
        <f t="shared" si="0"/>
        <v>100</v>
      </c>
      <c r="AL15" s="34"/>
      <c r="AM15" s="34">
        <f t="shared" si="1"/>
        <v>100</v>
      </c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9"/>
      <c r="BD15"/>
      <c r="BE15"/>
    </row>
    <row r="16" spans="1:57">
      <c r="A16" s="8">
        <v>9</v>
      </c>
      <c r="B16" s="39" t="s">
        <v>82</v>
      </c>
      <c r="C16" s="32"/>
      <c r="D16" s="32"/>
      <c r="E16" s="33"/>
      <c r="F16" s="35" t="s">
        <v>116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>
        <v>100</v>
      </c>
      <c r="U16" s="35" t="s">
        <v>146</v>
      </c>
      <c r="V16" s="35">
        <v>100</v>
      </c>
      <c r="W16" s="35">
        <v>100</v>
      </c>
      <c r="X16" s="35">
        <v>1.5</v>
      </c>
      <c r="Y16" s="35">
        <v>4</v>
      </c>
      <c r="Z16" s="35">
        <v>0</v>
      </c>
      <c r="AA16" s="35">
        <v>1</v>
      </c>
      <c r="AB16" s="35">
        <v>0</v>
      </c>
      <c r="AC16" s="35">
        <v>1</v>
      </c>
      <c r="AD16" s="35">
        <v>1</v>
      </c>
      <c r="AE16" s="35">
        <v>1</v>
      </c>
      <c r="AF16" s="35">
        <v>0</v>
      </c>
      <c r="AG16" s="35">
        <v>1</v>
      </c>
      <c r="AH16" s="35">
        <v>0</v>
      </c>
      <c r="AI16" s="35">
        <v>1</v>
      </c>
      <c r="AJ16" s="35">
        <v>1</v>
      </c>
      <c r="AK16" s="61">
        <f t="shared" si="0"/>
        <v>68.787878787878782</v>
      </c>
      <c r="AL16" s="34"/>
      <c r="AM16" s="34">
        <v>50</v>
      </c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9"/>
      <c r="BD16"/>
      <c r="BE16"/>
    </row>
    <row r="17" spans="1:57">
      <c r="A17" s="8">
        <v>10</v>
      </c>
      <c r="B17" s="39" t="s">
        <v>83</v>
      </c>
      <c r="C17" s="32"/>
      <c r="D17" s="32"/>
      <c r="E17" s="33"/>
      <c r="F17" s="35" t="s">
        <v>117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100</v>
      </c>
      <c r="U17" s="35">
        <v>100</v>
      </c>
      <c r="V17" s="35">
        <v>100</v>
      </c>
      <c r="W17" s="35">
        <v>100</v>
      </c>
      <c r="X17" s="35">
        <v>11</v>
      </c>
      <c r="Y17" s="35">
        <v>6</v>
      </c>
      <c r="Z17" s="35">
        <v>1</v>
      </c>
      <c r="AA17" s="35">
        <v>1</v>
      </c>
      <c r="AB17" s="35">
        <v>1</v>
      </c>
      <c r="AC17" s="35">
        <v>1</v>
      </c>
      <c r="AD17" s="35">
        <v>1</v>
      </c>
      <c r="AE17" s="35">
        <v>1</v>
      </c>
      <c r="AF17" s="35">
        <v>1</v>
      </c>
      <c r="AG17" s="35">
        <v>1</v>
      </c>
      <c r="AH17" s="35">
        <v>1</v>
      </c>
      <c r="AI17" s="35">
        <v>1</v>
      </c>
      <c r="AJ17" s="35">
        <v>1</v>
      </c>
      <c r="AK17" s="61">
        <f t="shared" si="0"/>
        <v>100</v>
      </c>
      <c r="AL17" s="34"/>
      <c r="AM17" s="34">
        <f t="shared" si="1"/>
        <v>100</v>
      </c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9"/>
      <c r="BD17"/>
      <c r="BE17"/>
    </row>
    <row r="18" spans="1:57">
      <c r="A18" s="8">
        <v>11</v>
      </c>
      <c r="B18" s="39" t="s">
        <v>84</v>
      </c>
      <c r="C18" s="32"/>
      <c r="D18" s="32"/>
      <c r="E18" s="33"/>
      <c r="F18" s="35" t="s">
        <v>118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>
        <v>100</v>
      </c>
      <c r="U18" s="35">
        <v>0</v>
      </c>
      <c r="V18" s="35">
        <v>100</v>
      </c>
      <c r="W18" s="35">
        <v>100</v>
      </c>
      <c r="X18" s="35">
        <v>11</v>
      </c>
      <c r="Y18" s="35">
        <v>6</v>
      </c>
      <c r="Z18" s="35">
        <v>1</v>
      </c>
      <c r="AA18" s="35">
        <v>1</v>
      </c>
      <c r="AB18" s="35">
        <v>1</v>
      </c>
      <c r="AC18" s="35">
        <v>1</v>
      </c>
      <c r="AD18" s="35">
        <v>1</v>
      </c>
      <c r="AE18" s="35">
        <v>1</v>
      </c>
      <c r="AF18" s="35">
        <v>1</v>
      </c>
      <c r="AG18" s="35">
        <v>1</v>
      </c>
      <c r="AH18" s="35">
        <v>1</v>
      </c>
      <c r="AI18" s="35">
        <v>1</v>
      </c>
      <c r="AJ18" s="35">
        <v>1</v>
      </c>
      <c r="AK18" s="61">
        <f t="shared" si="0"/>
        <v>100</v>
      </c>
      <c r="AL18" s="34"/>
      <c r="AM18" s="34">
        <f t="shared" si="1"/>
        <v>80</v>
      </c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9"/>
      <c r="BD18"/>
      <c r="BE18"/>
    </row>
    <row r="19" spans="1:57">
      <c r="A19" s="8">
        <v>12</v>
      </c>
      <c r="B19" s="39" t="s">
        <v>85</v>
      </c>
      <c r="C19" s="32"/>
      <c r="D19" s="32"/>
      <c r="E19" s="33"/>
      <c r="F19" s="35" t="s">
        <v>119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100</v>
      </c>
      <c r="U19" s="35">
        <v>100</v>
      </c>
      <c r="V19" s="35">
        <v>100</v>
      </c>
      <c r="W19" s="35">
        <v>90</v>
      </c>
      <c r="X19" s="35">
        <v>10</v>
      </c>
      <c r="Y19" s="35">
        <v>6</v>
      </c>
      <c r="Z19" s="35">
        <v>1</v>
      </c>
      <c r="AA19" s="35">
        <v>1</v>
      </c>
      <c r="AB19" s="35">
        <v>1</v>
      </c>
      <c r="AC19" s="35">
        <v>1</v>
      </c>
      <c r="AD19" s="35">
        <v>1</v>
      </c>
      <c r="AE19" s="35">
        <v>1</v>
      </c>
      <c r="AF19" s="35">
        <v>1</v>
      </c>
      <c r="AG19" s="35">
        <v>1</v>
      </c>
      <c r="AH19" s="35">
        <v>1</v>
      </c>
      <c r="AI19" s="35">
        <v>1</v>
      </c>
      <c r="AJ19" s="35">
        <v>1</v>
      </c>
      <c r="AK19" s="61">
        <f t="shared" si="0"/>
        <v>98.181818181818187</v>
      </c>
      <c r="AL19" s="34"/>
      <c r="AM19" s="34">
        <f t="shared" si="1"/>
        <v>96.181818181818187</v>
      </c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9"/>
      <c r="BD19"/>
      <c r="BE19"/>
    </row>
    <row r="20" spans="1:57">
      <c r="A20" s="8">
        <v>13</v>
      </c>
      <c r="B20" s="39" t="s">
        <v>86</v>
      </c>
      <c r="C20" s="32"/>
      <c r="D20" s="32"/>
      <c r="E20" s="33"/>
      <c r="F20" s="35" t="s">
        <v>120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95</v>
      </c>
      <c r="U20" s="35">
        <v>80</v>
      </c>
      <c r="V20" s="35">
        <v>100</v>
      </c>
      <c r="W20" s="35">
        <v>100</v>
      </c>
      <c r="X20" s="35">
        <v>10</v>
      </c>
      <c r="Y20" s="35">
        <v>6</v>
      </c>
      <c r="Z20" s="35">
        <v>1</v>
      </c>
      <c r="AA20" s="35">
        <v>1</v>
      </c>
      <c r="AB20" s="35">
        <v>1</v>
      </c>
      <c r="AC20" s="35">
        <v>1</v>
      </c>
      <c r="AD20" s="35">
        <v>1</v>
      </c>
      <c r="AE20" s="35">
        <v>1</v>
      </c>
      <c r="AF20" s="35">
        <v>1</v>
      </c>
      <c r="AG20" s="35">
        <v>1</v>
      </c>
      <c r="AH20" s="35">
        <v>1</v>
      </c>
      <c r="AI20" s="35">
        <v>1</v>
      </c>
      <c r="AJ20" s="35">
        <v>1</v>
      </c>
      <c r="AK20" s="61">
        <f t="shared" si="0"/>
        <v>97.181818181818187</v>
      </c>
      <c r="AL20" s="34"/>
      <c r="AM20" s="34">
        <f t="shared" si="1"/>
        <v>94.181818181818187</v>
      </c>
      <c r="AN20" s="34"/>
      <c r="AO20" s="34"/>
      <c r="AP20" s="34"/>
      <c r="AQ20" s="34"/>
      <c r="AR20" s="34"/>
      <c r="AS20" s="34"/>
      <c r="AT20" s="50"/>
      <c r="AU20" s="34"/>
      <c r="AV20" s="34"/>
      <c r="AW20" s="34"/>
      <c r="AX20" s="34"/>
      <c r="AY20" s="34"/>
      <c r="AZ20" s="34"/>
      <c r="BA20" s="34"/>
      <c r="BB20" s="34"/>
      <c r="BC20" s="9"/>
      <c r="BD20"/>
      <c r="BE20"/>
    </row>
    <row r="21" spans="1:57">
      <c r="A21" s="8">
        <v>14</v>
      </c>
      <c r="B21" s="39" t="s">
        <v>66</v>
      </c>
      <c r="C21" s="32"/>
      <c r="D21" s="32"/>
      <c r="E21" s="33"/>
      <c r="F21" s="35" t="s">
        <v>67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v>95</v>
      </c>
      <c r="U21" s="35">
        <v>0</v>
      </c>
      <c r="V21" s="35">
        <v>100</v>
      </c>
      <c r="W21" s="35">
        <v>100</v>
      </c>
      <c r="X21" s="35">
        <v>8</v>
      </c>
      <c r="Y21" s="35">
        <v>2</v>
      </c>
      <c r="Z21" s="35">
        <v>1</v>
      </c>
      <c r="AA21" s="35">
        <v>1</v>
      </c>
      <c r="AB21" s="35">
        <v>1</v>
      </c>
      <c r="AC21" s="35">
        <v>1</v>
      </c>
      <c r="AD21" s="35">
        <v>1</v>
      </c>
      <c r="AE21" s="35">
        <v>0</v>
      </c>
      <c r="AF21" s="35">
        <v>0</v>
      </c>
      <c r="AG21" s="35">
        <v>1</v>
      </c>
      <c r="AH21" s="35">
        <v>1</v>
      </c>
      <c r="AI21" s="35">
        <v>1</v>
      </c>
      <c r="AJ21" s="35">
        <v>1</v>
      </c>
      <c r="AK21" s="61">
        <f t="shared" si="0"/>
        <v>76.575757575757578</v>
      </c>
      <c r="AL21" s="34"/>
      <c r="AM21" s="34">
        <f t="shared" si="1"/>
        <v>57.575757575757571</v>
      </c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9"/>
      <c r="BD21"/>
      <c r="BE21"/>
    </row>
    <row r="22" spans="1:57">
      <c r="A22" s="8">
        <v>15</v>
      </c>
      <c r="B22" s="39" t="s">
        <v>87</v>
      </c>
      <c r="C22" s="32"/>
      <c r="D22" s="32"/>
      <c r="E22" s="33"/>
      <c r="F22" s="35" t="s">
        <v>121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>
        <v>100</v>
      </c>
      <c r="U22" s="35">
        <v>40</v>
      </c>
      <c r="V22" s="35">
        <v>100</v>
      </c>
      <c r="W22" s="35">
        <v>100</v>
      </c>
      <c r="X22" s="35">
        <v>11</v>
      </c>
      <c r="Y22" s="35">
        <v>6</v>
      </c>
      <c r="Z22" s="35">
        <v>1</v>
      </c>
      <c r="AA22" s="35">
        <v>1</v>
      </c>
      <c r="AB22" s="35">
        <v>1</v>
      </c>
      <c r="AC22" s="35">
        <v>1</v>
      </c>
      <c r="AD22" s="35">
        <v>1</v>
      </c>
      <c r="AE22" s="35">
        <v>1</v>
      </c>
      <c r="AF22" s="35">
        <v>1</v>
      </c>
      <c r="AG22" s="35">
        <v>1</v>
      </c>
      <c r="AH22" s="35">
        <v>1</v>
      </c>
      <c r="AI22" s="35">
        <v>1</v>
      </c>
      <c r="AJ22" s="35">
        <v>1</v>
      </c>
      <c r="AK22" s="61">
        <f t="shared" si="0"/>
        <v>100</v>
      </c>
      <c r="AL22" s="34"/>
      <c r="AM22" s="34">
        <f t="shared" si="1"/>
        <v>88</v>
      </c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9"/>
      <c r="BD22"/>
      <c r="BE22"/>
    </row>
    <row r="23" spans="1:57">
      <c r="A23" s="8">
        <v>16</v>
      </c>
      <c r="B23" s="39" t="s">
        <v>88</v>
      </c>
      <c r="C23" s="32"/>
      <c r="D23" s="32"/>
      <c r="E23" s="33"/>
      <c r="F23" s="35" t="s">
        <v>122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80</v>
      </c>
      <c r="U23" s="35">
        <v>0</v>
      </c>
      <c r="V23" s="35">
        <v>100</v>
      </c>
      <c r="W23" s="35">
        <v>100</v>
      </c>
      <c r="X23" s="35">
        <v>10</v>
      </c>
      <c r="Y23" s="35">
        <v>4</v>
      </c>
      <c r="Z23" s="35">
        <v>1</v>
      </c>
      <c r="AA23" s="35">
        <v>1</v>
      </c>
      <c r="AB23" s="35">
        <v>1</v>
      </c>
      <c r="AC23" s="35">
        <v>0</v>
      </c>
      <c r="AD23" s="35">
        <v>1</v>
      </c>
      <c r="AE23" s="35">
        <v>1</v>
      </c>
      <c r="AF23" s="35">
        <v>1</v>
      </c>
      <c r="AG23" s="35">
        <v>1</v>
      </c>
      <c r="AH23" s="35">
        <v>1</v>
      </c>
      <c r="AI23" s="35">
        <v>0</v>
      </c>
      <c r="AJ23" s="35">
        <v>1</v>
      </c>
      <c r="AK23" s="61">
        <f t="shared" si="0"/>
        <v>83.878787878787861</v>
      </c>
      <c r="AL23" s="34"/>
      <c r="AM23" s="34">
        <f t="shared" si="1"/>
        <v>67.878787878787875</v>
      </c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9"/>
      <c r="BD23"/>
      <c r="BE23"/>
    </row>
    <row r="24" spans="1:57">
      <c r="A24" s="8">
        <v>17</v>
      </c>
      <c r="B24" s="39" t="s">
        <v>89</v>
      </c>
      <c r="C24" s="32"/>
      <c r="D24" s="32"/>
      <c r="E24" s="33"/>
      <c r="F24" s="35" t="s">
        <v>123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v>100</v>
      </c>
      <c r="U24" s="35">
        <v>100</v>
      </c>
      <c r="V24" s="35">
        <v>100</v>
      </c>
      <c r="W24" s="35">
        <v>100</v>
      </c>
      <c r="X24" s="35">
        <v>10.5</v>
      </c>
      <c r="Y24" s="35">
        <v>5.5</v>
      </c>
      <c r="Z24" s="35">
        <v>1</v>
      </c>
      <c r="AA24" s="35">
        <v>1</v>
      </c>
      <c r="AB24" s="35">
        <v>1</v>
      </c>
      <c r="AC24" s="35">
        <v>1</v>
      </c>
      <c r="AD24" s="35">
        <v>1</v>
      </c>
      <c r="AE24" s="35">
        <v>1</v>
      </c>
      <c r="AF24" s="35">
        <v>1</v>
      </c>
      <c r="AG24" s="35">
        <v>1</v>
      </c>
      <c r="AH24" s="35">
        <v>1</v>
      </c>
      <c r="AI24" s="35">
        <v>1</v>
      </c>
      <c r="AJ24" s="35">
        <v>1</v>
      </c>
      <c r="AK24" s="61">
        <f t="shared" si="0"/>
        <v>97.424242424242422</v>
      </c>
      <c r="AL24" s="34"/>
      <c r="AM24" s="34">
        <f t="shared" si="1"/>
        <v>97.424242424242422</v>
      </c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9"/>
      <c r="BD24"/>
      <c r="BE24"/>
    </row>
    <row r="25" spans="1:57">
      <c r="A25" s="8">
        <v>18</v>
      </c>
      <c r="B25" s="39" t="s">
        <v>90</v>
      </c>
      <c r="C25" s="32"/>
      <c r="D25" s="32"/>
      <c r="E25" s="33"/>
      <c r="F25" s="35" t="s">
        <v>124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100</v>
      </c>
      <c r="U25" s="35">
        <v>40</v>
      </c>
      <c r="V25" s="35">
        <v>100</v>
      </c>
      <c r="W25" s="35">
        <v>100</v>
      </c>
      <c r="X25" s="35">
        <v>2</v>
      </c>
      <c r="Y25" s="35">
        <v>3.5</v>
      </c>
      <c r="Z25" s="35">
        <v>1</v>
      </c>
      <c r="AA25" s="35">
        <v>1</v>
      </c>
      <c r="AB25" s="35">
        <v>1</v>
      </c>
      <c r="AC25" s="35">
        <v>1</v>
      </c>
      <c r="AD25" s="35">
        <v>1</v>
      </c>
      <c r="AE25" s="35">
        <v>1</v>
      </c>
      <c r="AF25" s="35">
        <v>0</v>
      </c>
      <c r="AG25" s="35">
        <v>1</v>
      </c>
      <c r="AH25" s="35">
        <v>1</v>
      </c>
      <c r="AI25" s="35">
        <v>0</v>
      </c>
      <c r="AJ25" s="35">
        <v>1</v>
      </c>
      <c r="AK25" s="61">
        <f t="shared" si="0"/>
        <v>71.666666666666671</v>
      </c>
      <c r="AL25" s="34"/>
      <c r="AM25" s="34">
        <f t="shared" si="1"/>
        <v>59.666666666666671</v>
      </c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9"/>
      <c r="BD25"/>
      <c r="BE25"/>
    </row>
    <row r="26" spans="1:57">
      <c r="A26" s="8">
        <v>19</v>
      </c>
      <c r="B26" s="39" t="s">
        <v>91</v>
      </c>
      <c r="C26" s="32"/>
      <c r="D26" s="32"/>
      <c r="E26" s="33"/>
      <c r="F26" s="35" t="s">
        <v>125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>
        <v>95</v>
      </c>
      <c r="U26" s="35">
        <v>40</v>
      </c>
      <c r="V26" s="35">
        <v>100</v>
      </c>
      <c r="W26" s="35">
        <v>100</v>
      </c>
      <c r="X26" s="35">
        <v>10</v>
      </c>
      <c r="Y26" s="35">
        <v>6</v>
      </c>
      <c r="Z26" s="35">
        <v>1</v>
      </c>
      <c r="AA26" s="35">
        <v>1</v>
      </c>
      <c r="AB26" s="35">
        <v>1</v>
      </c>
      <c r="AC26" s="35">
        <v>1</v>
      </c>
      <c r="AD26" s="35">
        <v>0</v>
      </c>
      <c r="AE26" s="35">
        <v>1</v>
      </c>
      <c r="AF26" s="35">
        <v>1</v>
      </c>
      <c r="AG26" s="35">
        <v>1</v>
      </c>
      <c r="AH26" s="35">
        <v>1</v>
      </c>
      <c r="AI26" s="35">
        <v>1</v>
      </c>
      <c r="AJ26" s="35">
        <v>1</v>
      </c>
      <c r="AK26" s="61">
        <f t="shared" si="0"/>
        <v>95.36363636363636</v>
      </c>
      <c r="AL26" s="34"/>
      <c r="AM26" s="34">
        <f t="shared" si="1"/>
        <v>84.36363636363636</v>
      </c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9"/>
      <c r="BD26"/>
      <c r="BE26"/>
    </row>
    <row r="27" spans="1:57">
      <c r="A27" s="8">
        <v>20</v>
      </c>
      <c r="B27" s="39" t="s">
        <v>92</v>
      </c>
      <c r="C27" s="32"/>
      <c r="D27" s="32"/>
      <c r="E27" s="33"/>
      <c r="F27" s="35" t="s">
        <v>126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>
        <v>95</v>
      </c>
      <c r="U27" s="35">
        <v>100</v>
      </c>
      <c r="V27" s="35">
        <v>100</v>
      </c>
      <c r="W27" s="35">
        <v>100</v>
      </c>
      <c r="X27" s="35">
        <v>11</v>
      </c>
      <c r="Y27" s="35">
        <v>6</v>
      </c>
      <c r="Z27" s="35">
        <v>1</v>
      </c>
      <c r="AA27" s="35">
        <v>1</v>
      </c>
      <c r="AB27" s="35">
        <v>1</v>
      </c>
      <c r="AC27" s="35">
        <v>0</v>
      </c>
      <c r="AD27" s="35">
        <v>1</v>
      </c>
      <c r="AE27" s="35">
        <v>1</v>
      </c>
      <c r="AF27" s="35">
        <v>1</v>
      </c>
      <c r="AG27" s="35">
        <v>1</v>
      </c>
      <c r="AH27" s="35">
        <v>1</v>
      </c>
      <c r="AI27" s="35">
        <v>1</v>
      </c>
      <c r="AJ27" s="35">
        <v>1</v>
      </c>
      <c r="AK27" s="61">
        <f t="shared" si="0"/>
        <v>97.181818181818187</v>
      </c>
      <c r="AL27" s="34"/>
      <c r="AM27" s="34">
        <f t="shared" si="1"/>
        <v>98.181818181818187</v>
      </c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9"/>
      <c r="BD27"/>
      <c r="BE27"/>
    </row>
    <row r="28" spans="1:57">
      <c r="A28" s="8">
        <v>21</v>
      </c>
      <c r="B28" s="39" t="s">
        <v>93</v>
      </c>
      <c r="C28" s="32"/>
      <c r="D28" s="32"/>
      <c r="E28" s="33"/>
      <c r="F28" s="35" t="s">
        <v>127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v>100</v>
      </c>
      <c r="U28" s="35">
        <v>0</v>
      </c>
      <c r="V28" s="35">
        <v>0</v>
      </c>
      <c r="W28" s="35">
        <v>0</v>
      </c>
      <c r="X28" s="35">
        <v>8</v>
      </c>
      <c r="Y28" s="35">
        <v>6</v>
      </c>
      <c r="Z28" s="35">
        <v>1</v>
      </c>
      <c r="AA28" s="35">
        <v>1</v>
      </c>
      <c r="AB28" s="35">
        <v>1</v>
      </c>
      <c r="AC28" s="35">
        <v>1</v>
      </c>
      <c r="AD28" s="35">
        <v>0</v>
      </c>
      <c r="AE28" s="35">
        <v>1</v>
      </c>
      <c r="AF28" s="35">
        <v>1</v>
      </c>
      <c r="AG28" s="35">
        <v>0</v>
      </c>
      <c r="AH28" s="35">
        <v>1</v>
      </c>
      <c r="AI28" s="35">
        <v>1</v>
      </c>
      <c r="AJ28" s="35">
        <v>1</v>
      </c>
      <c r="AK28" s="61">
        <f t="shared" si="0"/>
        <v>70.909090909090907</v>
      </c>
      <c r="AL28" s="34"/>
      <c r="AM28" s="34">
        <f t="shared" si="1"/>
        <v>50.909090909090907</v>
      </c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9"/>
      <c r="BD28"/>
      <c r="BE28"/>
    </row>
    <row r="29" spans="1:57">
      <c r="A29" s="8">
        <v>22</v>
      </c>
      <c r="B29" s="39" t="s">
        <v>94</v>
      </c>
      <c r="C29" s="32"/>
      <c r="D29" s="32"/>
      <c r="E29" s="33"/>
      <c r="F29" s="35" t="s">
        <v>128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v>90</v>
      </c>
      <c r="U29" s="35">
        <v>80</v>
      </c>
      <c r="V29" s="35">
        <v>100</v>
      </c>
      <c r="W29" s="35">
        <v>100</v>
      </c>
      <c r="X29" s="35">
        <v>11</v>
      </c>
      <c r="Y29" s="35">
        <v>6</v>
      </c>
      <c r="Z29" s="35">
        <v>1</v>
      </c>
      <c r="AA29" s="35">
        <v>1</v>
      </c>
      <c r="AB29" s="35">
        <v>1</v>
      </c>
      <c r="AC29" s="35">
        <v>1</v>
      </c>
      <c r="AD29" s="35">
        <v>1</v>
      </c>
      <c r="AE29" s="35">
        <v>1</v>
      </c>
      <c r="AF29" s="35">
        <v>1</v>
      </c>
      <c r="AG29" s="35">
        <v>1</v>
      </c>
      <c r="AH29" s="35">
        <v>1</v>
      </c>
      <c r="AI29" s="35">
        <v>1</v>
      </c>
      <c r="AJ29" s="35">
        <v>1</v>
      </c>
      <c r="AK29" s="61">
        <f t="shared" si="0"/>
        <v>98</v>
      </c>
      <c r="AL29" s="34"/>
      <c r="AM29" s="34">
        <f t="shared" si="1"/>
        <v>96</v>
      </c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9"/>
      <c r="BD29"/>
      <c r="BE29"/>
    </row>
    <row r="30" spans="1:57">
      <c r="A30" s="8">
        <v>23</v>
      </c>
      <c r="B30" s="39" t="s">
        <v>95</v>
      </c>
      <c r="C30" s="32"/>
      <c r="D30" s="32"/>
      <c r="E30" s="33"/>
      <c r="F30" s="35" t="s">
        <v>129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>
        <v>90</v>
      </c>
      <c r="U30" s="35">
        <v>80</v>
      </c>
      <c r="V30" s="35">
        <v>100</v>
      </c>
      <c r="W30" s="35">
        <v>90</v>
      </c>
      <c r="X30" s="35">
        <v>10</v>
      </c>
      <c r="Y30" s="35">
        <v>5</v>
      </c>
      <c r="Z30" s="35">
        <v>1</v>
      </c>
      <c r="AA30" s="35">
        <v>0</v>
      </c>
      <c r="AB30" s="35">
        <v>1</v>
      </c>
      <c r="AC30" s="35">
        <v>1</v>
      </c>
      <c r="AD30" s="35">
        <v>1</v>
      </c>
      <c r="AE30" s="35">
        <v>1</v>
      </c>
      <c r="AF30" s="35">
        <v>1</v>
      </c>
      <c r="AG30" s="35">
        <v>1</v>
      </c>
      <c r="AH30" s="35">
        <v>1</v>
      </c>
      <c r="AI30" s="35">
        <v>1</v>
      </c>
      <c r="AJ30" s="35">
        <v>0</v>
      </c>
      <c r="AK30" s="61">
        <f t="shared" si="0"/>
        <v>89.212121212121204</v>
      </c>
      <c r="AL30" s="34"/>
      <c r="AM30" s="34">
        <f t="shared" si="1"/>
        <v>85.212121212121204</v>
      </c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9"/>
      <c r="BD30"/>
      <c r="BE30"/>
    </row>
    <row r="31" spans="1:57">
      <c r="A31" s="8">
        <v>24</v>
      </c>
      <c r="B31" s="39" t="s">
        <v>96</v>
      </c>
      <c r="C31" s="32"/>
      <c r="D31" s="32"/>
      <c r="E31" s="33"/>
      <c r="F31" s="35" t="s">
        <v>130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>
        <v>100</v>
      </c>
      <c r="U31" s="35">
        <v>70</v>
      </c>
      <c r="V31" s="35">
        <v>100</v>
      </c>
      <c r="W31" s="35">
        <v>100</v>
      </c>
      <c r="X31" s="35">
        <v>11</v>
      </c>
      <c r="Y31" s="35">
        <v>6</v>
      </c>
      <c r="Z31" s="35">
        <v>1</v>
      </c>
      <c r="AA31" s="35">
        <v>1</v>
      </c>
      <c r="AB31" s="35">
        <v>1</v>
      </c>
      <c r="AC31" s="35">
        <v>1</v>
      </c>
      <c r="AD31" s="35">
        <v>1</v>
      </c>
      <c r="AE31" s="35">
        <v>1</v>
      </c>
      <c r="AF31" s="35">
        <v>1</v>
      </c>
      <c r="AG31" s="35">
        <v>1</v>
      </c>
      <c r="AH31" s="35">
        <v>1</v>
      </c>
      <c r="AI31" s="35">
        <v>1</v>
      </c>
      <c r="AJ31" s="35">
        <v>1</v>
      </c>
      <c r="AK31" s="61">
        <f t="shared" si="0"/>
        <v>100</v>
      </c>
      <c r="AL31" s="34"/>
      <c r="AM31" s="34">
        <f t="shared" si="1"/>
        <v>94</v>
      </c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9"/>
      <c r="BD31"/>
      <c r="BE31"/>
    </row>
    <row r="32" spans="1:57">
      <c r="A32" s="8">
        <v>25</v>
      </c>
      <c r="B32" s="39" t="s">
        <v>97</v>
      </c>
      <c r="C32" s="32"/>
      <c r="D32" s="32"/>
      <c r="E32" s="33"/>
      <c r="F32" s="35" t="s">
        <v>131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>
        <v>100</v>
      </c>
      <c r="U32" s="35">
        <v>100</v>
      </c>
      <c r="V32" s="35">
        <v>100</v>
      </c>
      <c r="W32" s="35">
        <v>100</v>
      </c>
      <c r="X32" s="35">
        <v>11</v>
      </c>
      <c r="Y32" s="35">
        <v>6</v>
      </c>
      <c r="Z32" s="35">
        <v>1</v>
      </c>
      <c r="AA32" s="35">
        <v>1</v>
      </c>
      <c r="AB32" s="35">
        <v>1</v>
      </c>
      <c r="AC32" s="35">
        <v>1</v>
      </c>
      <c r="AD32" s="35">
        <v>1</v>
      </c>
      <c r="AE32" s="35">
        <v>1</v>
      </c>
      <c r="AF32" s="35">
        <v>1</v>
      </c>
      <c r="AG32" s="35">
        <v>1</v>
      </c>
      <c r="AH32" s="35">
        <v>1</v>
      </c>
      <c r="AI32" s="35">
        <v>1</v>
      </c>
      <c r="AJ32" s="35">
        <v>1</v>
      </c>
      <c r="AK32" s="61">
        <f t="shared" si="0"/>
        <v>100</v>
      </c>
      <c r="AL32" s="34"/>
      <c r="AM32" s="34">
        <f t="shared" si="1"/>
        <v>100</v>
      </c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9"/>
      <c r="BD32"/>
      <c r="BE32"/>
    </row>
    <row r="33" spans="1:57">
      <c r="A33" s="8">
        <v>26</v>
      </c>
      <c r="B33" s="39" t="s">
        <v>98</v>
      </c>
      <c r="C33" s="32"/>
      <c r="D33" s="32"/>
      <c r="E33" s="33"/>
      <c r="F33" s="35" t="s">
        <v>132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>
        <v>100</v>
      </c>
      <c r="U33" s="35">
        <v>80</v>
      </c>
      <c r="V33" s="35">
        <v>100</v>
      </c>
      <c r="W33" s="35">
        <v>100</v>
      </c>
      <c r="X33" s="35">
        <v>11</v>
      </c>
      <c r="Y33" s="35">
        <v>6</v>
      </c>
      <c r="Z33" s="35">
        <v>1</v>
      </c>
      <c r="AA33" s="35">
        <v>1</v>
      </c>
      <c r="AB33" s="35">
        <v>1</v>
      </c>
      <c r="AC33" s="35">
        <v>1</v>
      </c>
      <c r="AD33" s="35">
        <v>1</v>
      </c>
      <c r="AE33" s="35">
        <v>1</v>
      </c>
      <c r="AF33" s="35">
        <v>1</v>
      </c>
      <c r="AG33" s="35">
        <v>1</v>
      </c>
      <c r="AH33" s="35">
        <v>1</v>
      </c>
      <c r="AI33" s="35">
        <v>1</v>
      </c>
      <c r="AJ33" s="35">
        <v>0</v>
      </c>
      <c r="AK33" s="61">
        <f t="shared" si="0"/>
        <v>98.181818181818187</v>
      </c>
      <c r="AL33" s="34"/>
      <c r="AM33" s="34">
        <f t="shared" si="1"/>
        <v>94.181818181818187</v>
      </c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9"/>
      <c r="BD33"/>
      <c r="BE33"/>
    </row>
    <row r="34" spans="1:57">
      <c r="A34" s="8">
        <v>27</v>
      </c>
      <c r="B34" s="39" t="s">
        <v>99</v>
      </c>
      <c r="C34" s="32"/>
      <c r="D34" s="32"/>
      <c r="E34" s="33"/>
      <c r="F34" s="35" t="s">
        <v>133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>
        <v>100</v>
      </c>
      <c r="U34" s="35">
        <v>80</v>
      </c>
      <c r="V34" s="35">
        <v>100</v>
      </c>
      <c r="W34" s="35">
        <v>100</v>
      </c>
      <c r="X34" s="35">
        <v>11</v>
      </c>
      <c r="Y34" s="35">
        <v>6</v>
      </c>
      <c r="Z34" s="35">
        <v>1</v>
      </c>
      <c r="AA34" s="35">
        <v>1</v>
      </c>
      <c r="AB34" s="35">
        <v>1</v>
      </c>
      <c r="AC34" s="35">
        <v>1</v>
      </c>
      <c r="AD34" s="35">
        <v>1</v>
      </c>
      <c r="AE34" s="35">
        <v>1</v>
      </c>
      <c r="AF34" s="35">
        <v>1</v>
      </c>
      <c r="AG34" s="35">
        <v>1</v>
      </c>
      <c r="AH34" s="35">
        <v>1</v>
      </c>
      <c r="AI34" s="35">
        <v>1</v>
      </c>
      <c r="AJ34" s="35">
        <v>0</v>
      </c>
      <c r="AK34" s="61">
        <f t="shared" si="0"/>
        <v>98.181818181818187</v>
      </c>
      <c r="AL34" s="34"/>
      <c r="AM34" s="34">
        <f t="shared" si="1"/>
        <v>94.181818181818187</v>
      </c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9"/>
      <c r="BD34"/>
      <c r="BE34"/>
    </row>
    <row r="35" spans="1:57">
      <c r="A35" s="8">
        <v>28</v>
      </c>
      <c r="B35" s="39" t="s">
        <v>68</v>
      </c>
      <c r="C35" s="32"/>
      <c r="D35" s="32"/>
      <c r="E35" s="33"/>
      <c r="F35" s="35" t="s">
        <v>69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>
        <v>100</v>
      </c>
      <c r="U35" s="35">
        <v>0</v>
      </c>
      <c r="V35" s="35">
        <v>100</v>
      </c>
      <c r="W35" s="35">
        <v>90</v>
      </c>
      <c r="X35" s="35">
        <v>9</v>
      </c>
      <c r="Y35" s="35">
        <v>4.5</v>
      </c>
      <c r="Z35" s="35">
        <v>1</v>
      </c>
      <c r="AA35" s="35">
        <v>0</v>
      </c>
      <c r="AB35" s="35">
        <v>1</v>
      </c>
      <c r="AC35" s="35">
        <v>1</v>
      </c>
      <c r="AD35" s="35">
        <v>1</v>
      </c>
      <c r="AE35" s="35">
        <v>1</v>
      </c>
      <c r="AF35" s="35">
        <v>1</v>
      </c>
      <c r="AG35" s="35">
        <v>1</v>
      </c>
      <c r="AH35" s="35">
        <v>0</v>
      </c>
      <c r="AI35" s="35">
        <v>1</v>
      </c>
      <c r="AJ35" s="35">
        <v>1</v>
      </c>
      <c r="AK35" s="61">
        <f t="shared" si="0"/>
        <v>87.72727272727272</v>
      </c>
      <c r="AL35" s="34"/>
      <c r="AM35" s="34">
        <f t="shared" si="1"/>
        <v>65.72727272727272</v>
      </c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9"/>
      <c r="BD35"/>
      <c r="BE35"/>
    </row>
    <row r="36" spans="1:57">
      <c r="A36" s="8">
        <v>29</v>
      </c>
      <c r="B36" s="39" t="s">
        <v>100</v>
      </c>
      <c r="C36" s="32"/>
      <c r="D36" s="32"/>
      <c r="E36" s="33"/>
      <c r="F36" s="35" t="s">
        <v>134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>
        <v>100</v>
      </c>
      <c r="U36" s="35">
        <v>100</v>
      </c>
      <c r="V36" s="35">
        <v>100</v>
      </c>
      <c r="W36" s="35">
        <v>90</v>
      </c>
      <c r="X36" s="35">
        <v>8</v>
      </c>
      <c r="Y36" s="35">
        <v>6</v>
      </c>
      <c r="Z36" s="35">
        <v>1</v>
      </c>
      <c r="AA36" s="35">
        <v>1</v>
      </c>
      <c r="AB36" s="35">
        <v>1</v>
      </c>
      <c r="AC36" s="35">
        <v>1</v>
      </c>
      <c r="AD36" s="35">
        <v>1</v>
      </c>
      <c r="AE36" s="35">
        <v>1</v>
      </c>
      <c r="AF36" s="35">
        <v>1</v>
      </c>
      <c r="AG36" s="35">
        <v>1</v>
      </c>
      <c r="AH36" s="35">
        <v>1</v>
      </c>
      <c r="AI36" s="35">
        <v>1</v>
      </c>
      <c r="AJ36" s="35">
        <v>1</v>
      </c>
      <c r="AK36" s="61">
        <f t="shared" si="0"/>
        <v>94.545454545454547</v>
      </c>
      <c r="AL36" s="34"/>
      <c r="AM36" s="34">
        <f t="shared" si="1"/>
        <v>92.545454545454547</v>
      </c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9"/>
      <c r="BD36"/>
      <c r="BE36"/>
    </row>
    <row r="37" spans="1:57">
      <c r="A37" s="8">
        <v>30</v>
      </c>
      <c r="B37" s="39" t="s">
        <v>101</v>
      </c>
      <c r="C37" s="32"/>
      <c r="D37" s="32"/>
      <c r="E37" s="33"/>
      <c r="F37" s="35" t="s">
        <v>135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>
        <v>100</v>
      </c>
      <c r="U37" s="35">
        <v>100</v>
      </c>
      <c r="V37" s="35">
        <v>100</v>
      </c>
      <c r="W37" s="35">
        <v>100</v>
      </c>
      <c r="X37" s="35">
        <v>11</v>
      </c>
      <c r="Y37" s="35">
        <v>6</v>
      </c>
      <c r="Z37" s="35">
        <v>1</v>
      </c>
      <c r="AA37" s="35">
        <v>1</v>
      </c>
      <c r="AB37" s="35">
        <v>1</v>
      </c>
      <c r="AC37" s="35">
        <v>1</v>
      </c>
      <c r="AD37" s="35">
        <v>1</v>
      </c>
      <c r="AE37" s="35">
        <v>1</v>
      </c>
      <c r="AF37" s="35">
        <v>1</v>
      </c>
      <c r="AG37" s="35">
        <v>1</v>
      </c>
      <c r="AH37" s="35">
        <v>1</v>
      </c>
      <c r="AI37" s="35">
        <v>1</v>
      </c>
      <c r="AJ37" s="35">
        <v>1</v>
      </c>
      <c r="AK37" s="61">
        <f t="shared" si="0"/>
        <v>100</v>
      </c>
      <c r="AL37" s="34"/>
      <c r="AM37" s="34">
        <f t="shared" si="1"/>
        <v>100</v>
      </c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9"/>
      <c r="BD37"/>
      <c r="BE37"/>
    </row>
    <row r="38" spans="1:57">
      <c r="A38" s="8">
        <v>31</v>
      </c>
      <c r="B38" s="39" t="s">
        <v>102</v>
      </c>
      <c r="C38" s="32"/>
      <c r="D38" s="32"/>
      <c r="E38" s="33"/>
      <c r="F38" s="35" t="s">
        <v>136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>
        <v>60</v>
      </c>
      <c r="U38" s="35">
        <v>20</v>
      </c>
      <c r="V38" s="35">
        <v>0</v>
      </c>
      <c r="W38" s="35">
        <v>0</v>
      </c>
      <c r="X38" s="35">
        <v>9</v>
      </c>
      <c r="Y38" s="35">
        <v>2</v>
      </c>
      <c r="Z38" s="35">
        <v>1</v>
      </c>
      <c r="AA38" s="35">
        <v>1</v>
      </c>
      <c r="AB38" s="35">
        <v>1</v>
      </c>
      <c r="AC38" s="35">
        <v>0</v>
      </c>
      <c r="AD38" s="35">
        <v>1</v>
      </c>
      <c r="AE38" s="35">
        <v>0</v>
      </c>
      <c r="AF38" s="35">
        <v>1</v>
      </c>
      <c r="AG38" s="35">
        <v>0</v>
      </c>
      <c r="AH38" s="35">
        <v>1</v>
      </c>
      <c r="AI38" s="35">
        <v>1</v>
      </c>
      <c r="AJ38" s="35">
        <v>0</v>
      </c>
      <c r="AK38" s="61">
        <f t="shared" si="0"/>
        <v>47.757575757575758</v>
      </c>
      <c r="AL38" s="34"/>
      <c r="AM38" s="34">
        <f t="shared" si="1"/>
        <v>39.757575757575758</v>
      </c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9"/>
      <c r="BD38"/>
      <c r="BE38"/>
    </row>
    <row r="39" spans="1:57">
      <c r="A39" s="8">
        <v>32</v>
      </c>
      <c r="B39" s="39" t="s">
        <v>103</v>
      </c>
      <c r="C39" s="32"/>
      <c r="D39" s="32"/>
      <c r="E39" s="33"/>
      <c r="F39" s="35" t="s">
        <v>137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>
        <v>95</v>
      </c>
      <c r="U39" s="35" t="s">
        <v>146</v>
      </c>
      <c r="V39" s="35">
        <v>100</v>
      </c>
      <c r="W39" s="35">
        <v>90</v>
      </c>
      <c r="X39" s="35">
        <v>11</v>
      </c>
      <c r="Y39" s="35">
        <v>6</v>
      </c>
      <c r="Z39" s="35">
        <v>1</v>
      </c>
      <c r="AA39" s="35">
        <v>1</v>
      </c>
      <c r="AB39" s="35">
        <v>1</v>
      </c>
      <c r="AC39" s="35">
        <v>1</v>
      </c>
      <c r="AD39" s="35">
        <v>1</v>
      </c>
      <c r="AE39" s="35">
        <v>1</v>
      </c>
      <c r="AF39" s="35">
        <v>1</v>
      </c>
      <c r="AG39" s="35">
        <v>1</v>
      </c>
      <c r="AH39" s="35">
        <v>1</v>
      </c>
      <c r="AI39" s="35">
        <v>1</v>
      </c>
      <c r="AJ39" s="35">
        <v>1</v>
      </c>
      <c r="AK39" s="61">
        <f t="shared" si="0"/>
        <v>99</v>
      </c>
      <c r="AL39" s="34"/>
      <c r="AM39" s="34">
        <v>50</v>
      </c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9"/>
      <c r="BD39"/>
      <c r="BE39"/>
    </row>
    <row r="40" spans="1:57">
      <c r="A40" s="8">
        <v>33</v>
      </c>
      <c r="B40" s="39" t="s">
        <v>104</v>
      </c>
      <c r="C40" s="32"/>
      <c r="D40" s="32"/>
      <c r="E40" s="33"/>
      <c r="F40" s="35" t="s">
        <v>138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>
        <v>100</v>
      </c>
      <c r="U40" s="35">
        <v>0</v>
      </c>
      <c r="V40" s="35">
        <v>100</v>
      </c>
      <c r="W40" s="35">
        <v>90</v>
      </c>
      <c r="X40" s="35">
        <v>11</v>
      </c>
      <c r="Y40" s="35">
        <v>6</v>
      </c>
      <c r="Z40" s="35">
        <v>1</v>
      </c>
      <c r="AA40" s="35">
        <v>1</v>
      </c>
      <c r="AB40" s="35">
        <v>1</v>
      </c>
      <c r="AC40" s="35">
        <v>1</v>
      </c>
      <c r="AD40" s="35">
        <v>1</v>
      </c>
      <c r="AE40" s="35">
        <v>1</v>
      </c>
      <c r="AF40" s="35">
        <v>1</v>
      </c>
      <c r="AG40" s="35">
        <v>1</v>
      </c>
      <c r="AH40" s="35">
        <v>1</v>
      </c>
      <c r="AI40" s="35">
        <v>1</v>
      </c>
      <c r="AJ40" s="35">
        <v>1</v>
      </c>
      <c r="AK40" s="61">
        <f t="shared" si="0"/>
        <v>100</v>
      </c>
      <c r="AL40" s="34"/>
      <c r="AM40" s="34">
        <f t="shared" si="1"/>
        <v>78</v>
      </c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9"/>
      <c r="BD40"/>
      <c r="BE40"/>
    </row>
    <row r="41" spans="1:57">
      <c r="A41" s="8">
        <v>34</v>
      </c>
      <c r="B41" s="39" t="s">
        <v>105</v>
      </c>
      <c r="C41" s="32"/>
      <c r="D41" s="32"/>
      <c r="E41" s="33"/>
      <c r="F41" s="35" t="s">
        <v>139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>
        <v>100</v>
      </c>
      <c r="U41" s="35">
        <v>20</v>
      </c>
      <c r="V41" s="35">
        <v>100</v>
      </c>
      <c r="W41" s="35">
        <v>90</v>
      </c>
      <c r="X41" s="35">
        <v>10</v>
      </c>
      <c r="Y41" s="35">
        <v>5.5</v>
      </c>
      <c r="Z41" s="35">
        <v>1</v>
      </c>
      <c r="AA41" s="35">
        <v>1</v>
      </c>
      <c r="AB41" s="35">
        <v>1</v>
      </c>
      <c r="AC41" s="35">
        <v>1</v>
      </c>
      <c r="AD41" s="35">
        <v>1</v>
      </c>
      <c r="AE41" s="35">
        <v>1</v>
      </c>
      <c r="AF41" s="35">
        <v>1</v>
      </c>
      <c r="AG41" s="35">
        <v>1</v>
      </c>
      <c r="AH41" s="35">
        <v>1</v>
      </c>
      <c r="AI41" s="35">
        <v>1</v>
      </c>
      <c r="AJ41" s="35">
        <v>1</v>
      </c>
      <c r="AK41" s="61">
        <f t="shared" si="0"/>
        <v>96.515151515151516</v>
      </c>
      <c r="AL41" s="34"/>
      <c r="AM41" s="34">
        <f t="shared" si="1"/>
        <v>78.515151515151516</v>
      </c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9"/>
      <c r="BD41"/>
      <c r="BE41"/>
    </row>
    <row r="42" spans="1:57">
      <c r="A42" s="8">
        <v>35</v>
      </c>
      <c r="B42" s="39" t="s">
        <v>106</v>
      </c>
      <c r="C42" s="32"/>
      <c r="D42" s="32"/>
      <c r="E42" s="33"/>
      <c r="F42" s="35" t="s">
        <v>140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100</v>
      </c>
      <c r="U42" s="35">
        <v>80</v>
      </c>
      <c r="V42" s="35">
        <v>100</v>
      </c>
      <c r="W42" s="35">
        <v>90</v>
      </c>
      <c r="X42" s="35">
        <v>10.5</v>
      </c>
      <c r="Y42" s="35">
        <v>6</v>
      </c>
      <c r="Z42" s="35">
        <v>1</v>
      </c>
      <c r="AA42" s="35">
        <v>1</v>
      </c>
      <c r="AB42" s="35">
        <v>1</v>
      </c>
      <c r="AC42" s="35">
        <v>1</v>
      </c>
      <c r="AD42" s="35">
        <v>1</v>
      </c>
      <c r="AE42" s="35">
        <v>1</v>
      </c>
      <c r="AF42" s="35">
        <v>1</v>
      </c>
      <c r="AG42" s="35">
        <v>1</v>
      </c>
      <c r="AH42" s="35">
        <v>1</v>
      </c>
      <c r="AI42" s="35">
        <v>1</v>
      </c>
      <c r="AJ42" s="35">
        <v>1</v>
      </c>
      <c r="AK42" s="61">
        <f t="shared" si="0"/>
        <v>99.090909090909093</v>
      </c>
      <c r="AL42" s="34"/>
      <c r="AM42" s="34">
        <f t="shared" si="1"/>
        <v>93.090909090909093</v>
      </c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9"/>
      <c r="BD42"/>
      <c r="BE42"/>
    </row>
    <row r="43" spans="1:57">
      <c r="A43" s="8">
        <v>36</v>
      </c>
      <c r="B43" s="39" t="s">
        <v>107</v>
      </c>
      <c r="C43" s="32"/>
      <c r="D43" s="32"/>
      <c r="E43" s="33"/>
      <c r="F43" s="35" t="s">
        <v>141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>
        <v>90</v>
      </c>
      <c r="U43" s="35">
        <v>20</v>
      </c>
      <c r="V43" s="35">
        <v>100</v>
      </c>
      <c r="W43" s="35">
        <v>100</v>
      </c>
      <c r="X43" s="35">
        <v>10</v>
      </c>
      <c r="Y43" s="35">
        <v>5</v>
      </c>
      <c r="Z43" s="35">
        <v>1</v>
      </c>
      <c r="AA43" s="35">
        <v>1</v>
      </c>
      <c r="AB43" s="35">
        <v>0</v>
      </c>
      <c r="AC43" s="35">
        <v>1</v>
      </c>
      <c r="AD43" s="35">
        <v>1</v>
      </c>
      <c r="AE43" s="35">
        <v>1</v>
      </c>
      <c r="AF43" s="35">
        <v>0</v>
      </c>
      <c r="AG43" s="35">
        <v>0</v>
      </c>
      <c r="AH43" s="35">
        <v>1</v>
      </c>
      <c r="AI43" s="35">
        <v>1</v>
      </c>
      <c r="AJ43" s="35">
        <v>1</v>
      </c>
      <c r="AK43" s="61">
        <f t="shared" si="0"/>
        <v>87.393939393939391</v>
      </c>
      <c r="AL43" s="34"/>
      <c r="AM43" s="34">
        <f t="shared" si="1"/>
        <v>73.393939393939391</v>
      </c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9"/>
      <c r="BD43"/>
      <c r="BE43"/>
    </row>
    <row r="44" spans="1:57">
      <c r="A44" s="8">
        <v>37</v>
      </c>
      <c r="B44" s="39" t="s">
        <v>108</v>
      </c>
      <c r="C44" s="32"/>
      <c r="D44" s="32"/>
      <c r="E44" s="33"/>
      <c r="F44" s="35" t="s">
        <v>142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>
        <v>100</v>
      </c>
      <c r="U44" s="35">
        <v>100</v>
      </c>
      <c r="V44" s="35">
        <v>100</v>
      </c>
      <c r="W44" s="35">
        <v>90</v>
      </c>
      <c r="X44" s="35">
        <v>9.5</v>
      </c>
      <c r="Y44" s="35">
        <v>6</v>
      </c>
      <c r="Z44" s="35">
        <v>1</v>
      </c>
      <c r="AA44" s="35">
        <v>1</v>
      </c>
      <c r="AB44" s="35">
        <v>1</v>
      </c>
      <c r="AC44" s="35">
        <v>1</v>
      </c>
      <c r="AD44" s="35">
        <v>1</v>
      </c>
      <c r="AE44" s="35">
        <v>1</v>
      </c>
      <c r="AF44" s="35">
        <v>1</v>
      </c>
      <c r="AG44" s="35">
        <v>1</v>
      </c>
      <c r="AH44" s="35">
        <v>1</v>
      </c>
      <c r="AI44" s="35">
        <v>1</v>
      </c>
      <c r="AJ44" s="35">
        <v>1</v>
      </c>
      <c r="AK44" s="61">
        <f t="shared" si="0"/>
        <v>97.27272727272728</v>
      </c>
      <c r="AL44" s="34"/>
      <c r="AM44" s="34">
        <f t="shared" si="1"/>
        <v>95.27272727272728</v>
      </c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9"/>
      <c r="BD44"/>
      <c r="BE44"/>
    </row>
    <row r="45" spans="1:57" s="13" customFormat="1">
      <c r="A45" s="90" t="s">
        <v>16</v>
      </c>
      <c r="B45" s="90"/>
      <c r="C45" s="90"/>
      <c r="D45" s="90"/>
      <c r="E45" s="90"/>
      <c r="F45" s="90"/>
      <c r="G45" s="53"/>
      <c r="H45" s="55"/>
      <c r="I45" s="55"/>
      <c r="J45" s="55"/>
      <c r="K45" s="55"/>
      <c r="L45" s="60"/>
      <c r="M45" s="63"/>
      <c r="N45" s="53"/>
      <c r="O45" s="46"/>
      <c r="P45" s="46"/>
      <c r="Q45" s="67"/>
      <c r="R45" s="67"/>
      <c r="S45" s="67"/>
      <c r="T45" s="73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28">
        <f>COUNTIF(AK$8:AK$44,"&gt;=70")/36</f>
        <v>0.97222222222222221</v>
      </c>
      <c r="AL45" s="28">
        <f>COUNTIF(AL$8:AL$44,"&gt;=70")/$BE$3</f>
        <v>0</v>
      </c>
      <c r="AM45" s="28">
        <f>COUNTIF(AM$8:AM$44,"&gt;=70")/36</f>
        <v>0.75</v>
      </c>
      <c r="AN45" s="28">
        <f>COUNTIF(AN$8:AN$44,"&gt;=70")/$BE$3</f>
        <v>0</v>
      </c>
      <c r="AO45" s="28">
        <f>COUNTIF(AO$8:AO$44,"&gt;=70")/$BE$3</f>
        <v>0</v>
      </c>
      <c r="AP45" s="28">
        <f>COUNTIF(AP$8:AP$44,"&gt;=70")/$BE$3</f>
        <v>0</v>
      </c>
      <c r="AQ45" s="28"/>
      <c r="AR45" s="28"/>
      <c r="AS45" s="28">
        <f>COUNTIF(AS$8:AS$44,"&gt;=70")/$BE$3</f>
        <v>0</v>
      </c>
      <c r="AT45" s="28">
        <f>COUNTIF(AT$8:AT$44,"&gt;=70")/$BE$3</f>
        <v>0</v>
      </c>
      <c r="AU45" s="28">
        <f>COUNTIF(AU$8:AU$44,"&gt;=70")/$BE$3</f>
        <v>0</v>
      </c>
      <c r="AV45" s="28">
        <f>COUNTIF(AV$8:AV$44,"&gt;=70")/$BE$3</f>
        <v>0</v>
      </c>
      <c r="AW45" s="28">
        <f>COUNTIF(AW$8:AW$44,"&gt;=70")/$BE$3</f>
        <v>0</v>
      </c>
      <c r="AX45" s="28">
        <f>COUNTIF(AX$8:AX$44,"&gt;=70")/$BE$3</f>
        <v>0</v>
      </c>
      <c r="AY45" s="28">
        <f>COUNTIF(AY$8:AY$44,"&gt;=70")/$BE$3</f>
        <v>0</v>
      </c>
      <c r="AZ45" s="28">
        <f>COUNTIF(AZ$8:AZ$44,"&gt;=70")/$BE$3</f>
        <v>0</v>
      </c>
      <c r="BA45" s="28">
        <f>COUNTIF(BA$8:BA$44,"&gt;=70")/$BE$3</f>
        <v>0</v>
      </c>
      <c r="BB45" s="28">
        <f>COUNTIF(BB$8:BB$44,"&gt;=70")/$BE$3</f>
        <v>0</v>
      </c>
      <c r="BC45" s="11"/>
      <c r="BD45" s="11"/>
      <c r="BE45" s="12"/>
    </row>
    <row r="46" spans="1:57" s="13" customFormat="1" ht="13.25" customHeight="1">
      <c r="A46" s="74" t="s">
        <v>18</v>
      </c>
      <c r="B46" s="74"/>
      <c r="C46" s="74"/>
      <c r="D46" s="74"/>
      <c r="E46" s="74"/>
      <c r="F46" s="75"/>
      <c r="G46" s="52"/>
      <c r="H46" s="54"/>
      <c r="I46" s="54"/>
      <c r="J46" s="54"/>
      <c r="K46" s="54"/>
      <c r="L46" s="59"/>
      <c r="M46" s="62"/>
      <c r="N46" s="52"/>
      <c r="O46" s="44"/>
      <c r="P46" s="44"/>
      <c r="Q46" s="65"/>
      <c r="R46" s="65"/>
      <c r="S46" s="65"/>
      <c r="T46" s="70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30">
        <v>0.03</v>
      </c>
      <c r="AL46" s="30">
        <f>(COUNTIF(AL$8:AL$44,"&lt;70")+COUNTIF(AL$8:AL$44,"NP"))/$BE$3</f>
        <v>0</v>
      </c>
      <c r="AM46" s="41">
        <f>(COUNTIF(AM$8:AM$44,"&lt;70")+COUNTIF(AM$8:AM$44,"NP"))/36</f>
        <v>0.25</v>
      </c>
      <c r="AN46" s="41">
        <f>(COUNTIF(AN$8:AN$44,"&lt;70")+COUNTIF(AN$8:AN$44,"NP"))/$BE$3</f>
        <v>0</v>
      </c>
      <c r="AO46" s="41">
        <f>(COUNTIF(AO$8:AO$44,"&lt;70")+COUNTIF(AO$8:AO$44,"NP"))/$BE$3</f>
        <v>0</v>
      </c>
      <c r="AP46" s="41">
        <f>(COUNTIF(AP$8:AP$44,"&lt;70")+COUNTIF(AP$8:AP$44,"NP"))/$BE$3</f>
        <v>0</v>
      </c>
      <c r="AQ46" s="41"/>
      <c r="AR46" s="41"/>
      <c r="AS46" s="41">
        <f>(COUNTIF(AS$8:AS$44,"&lt;70")+COUNTIF(AS$8:AS$44,"NP"))/$BE$3</f>
        <v>0</v>
      </c>
      <c r="AT46" s="41">
        <f>(COUNTIF(AT$8:AT$44,"&lt;70")+COUNTIF(AT$8:AT$44,"NP"))/$BE$3</f>
        <v>0</v>
      </c>
      <c r="AU46" s="41">
        <f>(COUNTIF(AU$8:AU$44,"&lt;70")+COUNTIF(AU$8:AU$44,"NP"))/$BE$3</f>
        <v>0</v>
      </c>
      <c r="AV46" s="41">
        <f>(COUNTIF(AV$8:AV$44,"&lt;70")+COUNTIF(AV$8:AV$44,"NP"))/$BE$3</f>
        <v>0</v>
      </c>
      <c r="AW46" s="41">
        <f>(COUNTIF(AW$8:AW$44,"&lt;70")+COUNTIF(AW$8:AW$44,"NP"))/$BE$3</f>
        <v>0</v>
      </c>
      <c r="AX46" s="41">
        <f>(COUNTIF(AX$8:AX$44,"&lt;70")+COUNTIF(AX$8:AX$44,"NP"))/$BE$3</f>
        <v>0</v>
      </c>
      <c r="AY46" s="41">
        <f>(COUNTIF(AY$8:AY$44,"&lt;70")+COUNTIF(AY$8:AY$44,"NP"))/$BE$3</f>
        <v>0</v>
      </c>
      <c r="AZ46" s="41">
        <f>(COUNTIF(AZ$8:AZ$44,"&lt;70")+COUNTIF(AZ$8:AZ$44,"NP"))/$BE$3</f>
        <v>0</v>
      </c>
      <c r="BA46" s="30">
        <f>(COUNTIF(BA$8:BA$44,"&lt;70")+COUNTIF(BA$8:BA$44,"NP"))/$BE$3</f>
        <v>0</v>
      </c>
      <c r="BB46" s="30">
        <f>(COUNTIF(BB$8:BB$44,"&lt;70")+COUNTIF(BB$8:BB$44,"NP"))/$BE$3</f>
        <v>0</v>
      </c>
      <c r="BC46" s="11"/>
      <c r="BE46" s="12"/>
    </row>
    <row r="47" spans="1:57" s="13" customForma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71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20">
        <f t="shared" ref="AK47:BB47" si="2">SUM(AK45:AK46)</f>
        <v>1.0022222222222221</v>
      </c>
      <c r="AL47" s="20">
        <f t="shared" si="2"/>
        <v>0</v>
      </c>
      <c r="AM47" s="40">
        <f t="shared" si="2"/>
        <v>1</v>
      </c>
      <c r="AN47" s="40">
        <f t="shared" si="2"/>
        <v>0</v>
      </c>
      <c r="AO47" s="40">
        <f t="shared" si="2"/>
        <v>0</v>
      </c>
      <c r="AP47" s="40">
        <f t="shared" si="2"/>
        <v>0</v>
      </c>
      <c r="AQ47" s="40"/>
      <c r="AR47" s="40"/>
      <c r="AS47" s="40">
        <f t="shared" si="2"/>
        <v>0</v>
      </c>
      <c r="AT47" s="40">
        <f t="shared" si="2"/>
        <v>0</v>
      </c>
      <c r="AU47" s="40">
        <f t="shared" si="2"/>
        <v>0</v>
      </c>
      <c r="AV47" s="40">
        <f t="shared" si="2"/>
        <v>0</v>
      </c>
      <c r="AW47" s="40">
        <f t="shared" si="2"/>
        <v>0</v>
      </c>
      <c r="AX47" s="40">
        <f t="shared" si="2"/>
        <v>0</v>
      </c>
      <c r="AY47" s="40">
        <f t="shared" si="2"/>
        <v>0</v>
      </c>
      <c r="AZ47" s="40">
        <f t="shared" si="2"/>
        <v>0</v>
      </c>
      <c r="BA47" s="20">
        <f t="shared" si="2"/>
        <v>0</v>
      </c>
      <c r="BB47" s="20">
        <f t="shared" si="2"/>
        <v>0</v>
      </c>
      <c r="BC47" s="11"/>
      <c r="BD47" s="19"/>
      <c r="BE47" s="15"/>
    </row>
    <row r="48" spans="1:57" ht="27" customHeight="1">
      <c r="A48" s="110"/>
      <c r="B48" s="110"/>
      <c r="C48" s="110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08"/>
      <c r="AL48" s="108"/>
      <c r="AM48" s="108"/>
      <c r="AN48" s="108"/>
      <c r="AO48" s="108"/>
      <c r="AS48" s="109"/>
      <c r="AT48" s="109"/>
      <c r="AU48" s="109"/>
      <c r="AV48" s="109"/>
      <c r="AW48" s="109"/>
      <c r="AY48" s="116"/>
      <c r="AZ48" s="116"/>
      <c r="BA48" s="116"/>
      <c r="BB48" s="116"/>
      <c r="BD48" s="19"/>
    </row>
    <row r="49" spans="1:56" ht="13" customHeight="1">
      <c r="A49" s="118" t="s">
        <v>61</v>
      </c>
      <c r="B49" s="118"/>
      <c r="C49" s="118"/>
      <c r="AK49" s="115" t="s">
        <v>13</v>
      </c>
      <c r="AL49" s="115"/>
      <c r="AM49" s="115"/>
      <c r="AN49" s="115"/>
      <c r="AO49" s="115"/>
      <c r="AP49" s="16"/>
      <c r="AQ49" s="16"/>
      <c r="AR49" s="16"/>
      <c r="AS49" s="111" t="s">
        <v>14</v>
      </c>
      <c r="AT49" s="111"/>
      <c r="AU49" s="111"/>
      <c r="AV49" s="111"/>
      <c r="AW49" s="111"/>
      <c r="AX49" s="16"/>
      <c r="AY49" s="107" t="s">
        <v>15</v>
      </c>
      <c r="AZ49" s="107"/>
      <c r="BA49" s="107"/>
      <c r="BB49" s="107"/>
      <c r="BD49" s="19"/>
    </row>
    <row r="50" spans="1:56" ht="13" customHeight="1">
      <c r="A50" s="105" t="s">
        <v>62</v>
      </c>
      <c r="B50" s="106"/>
      <c r="C50" s="106"/>
      <c r="AK50" s="112" t="s">
        <v>70</v>
      </c>
      <c r="AL50" s="113"/>
      <c r="AM50" s="113"/>
      <c r="AN50" s="113"/>
      <c r="AO50" s="114"/>
      <c r="AS50" s="117" t="s">
        <v>71</v>
      </c>
      <c r="AT50" s="117"/>
      <c r="AU50" s="117"/>
      <c r="AV50" s="117"/>
      <c r="AW50" s="117"/>
      <c r="AY50" s="117" t="s">
        <v>72</v>
      </c>
      <c r="AZ50" s="117"/>
      <c r="BA50" s="117"/>
      <c r="BB50" s="117"/>
      <c r="BD50" s="19"/>
    </row>
    <row r="51" spans="1:56" ht="13" customHeight="1">
      <c r="BD51" s="19"/>
    </row>
    <row r="52" spans="1:56">
      <c r="BD52" s="19"/>
    </row>
    <row r="53" spans="1:56">
      <c r="BD53" s="19"/>
    </row>
  </sheetData>
  <sheetProtection formatCells="0" formatColumns="0" formatRows="0" insertColumns="0" insertRows="0" insertHyperlinks="0" deleteRows="0" sort="0" autoFilter="0" pivotTables="0"/>
  <mergeCells count="37">
    <mergeCell ref="AN2:BB2"/>
    <mergeCell ref="A4:BB4"/>
    <mergeCell ref="A2:B2"/>
    <mergeCell ref="A5:A7"/>
    <mergeCell ref="AK6:AL6"/>
    <mergeCell ref="AX3:BB3"/>
    <mergeCell ref="AW6:AX6"/>
    <mergeCell ref="AK2:AM2"/>
    <mergeCell ref="C2:F2"/>
    <mergeCell ref="D3:AO3"/>
    <mergeCell ref="A50:C50"/>
    <mergeCell ref="AY49:BB49"/>
    <mergeCell ref="AK48:AO48"/>
    <mergeCell ref="AS48:AW48"/>
    <mergeCell ref="A48:C48"/>
    <mergeCell ref="AS49:AW49"/>
    <mergeCell ref="AK50:AO50"/>
    <mergeCell ref="AK49:AO49"/>
    <mergeCell ref="AY48:BB48"/>
    <mergeCell ref="AS50:AW50"/>
    <mergeCell ref="AY50:BB50"/>
    <mergeCell ref="A49:C49"/>
    <mergeCell ref="A46:F46"/>
    <mergeCell ref="BE3:BE4"/>
    <mergeCell ref="B5:E7"/>
    <mergeCell ref="F5:F7"/>
    <mergeCell ref="A45:F45"/>
    <mergeCell ref="AT3:AU3"/>
    <mergeCell ref="AP3:AS3"/>
    <mergeCell ref="BD3:BD4"/>
    <mergeCell ref="BA5:BB6"/>
    <mergeCell ref="AK5:AZ5"/>
    <mergeCell ref="AY6:AZ6"/>
    <mergeCell ref="AU6:AV6"/>
    <mergeCell ref="AM6:AN6"/>
    <mergeCell ref="AO6:AP6"/>
    <mergeCell ref="AS6:AT6"/>
  </mergeCells>
  <phoneticPr fontId="1" type="noConversion"/>
  <conditionalFormatting sqref="AK8:BB44">
    <cfRule type="cellIs" dxfId="11" priority="219" stopIfTrue="1" operator="equal">
      <formula>"na"</formula>
    </cfRule>
  </conditionalFormatting>
  <conditionalFormatting sqref="AK8:BB44">
    <cfRule type="cellIs" dxfId="10" priority="218" stopIfTrue="1" operator="notBetween">
      <formula>70</formula>
      <formula>100</formula>
    </cfRule>
  </conditionalFormatting>
  <conditionalFormatting sqref="AK8:BB44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AK8:BB44">
    <cfRule type="containsText" dxfId="7" priority="197" operator="containsText" text="NP">
      <formula>NOT(ISERROR(SEARCH("NP",AK8)))</formula>
    </cfRule>
    <cfRule type="containsText" dxfId="6" priority="199" operator="containsText" text="NP">
      <formula>NOT(ISERROR(SEARCH("NP",AK8)))</formula>
    </cfRule>
  </conditionalFormatting>
  <conditionalFormatting sqref="BA8:BB44">
    <cfRule type="containsErrors" dxfId="5" priority="198">
      <formula>ISERROR(BA8)</formula>
    </cfRule>
  </conditionalFormatting>
  <conditionalFormatting sqref="AK8:BB45">
    <cfRule type="containsText" dxfId="4" priority="196" operator="containsText" text="NP">
      <formula>NOT(ISERROR(SEARCH("NP",AK8)))</formula>
    </cfRule>
  </conditionalFormatting>
  <conditionalFormatting sqref="AK45:BB47">
    <cfRule type="containsErrors" dxfId="3" priority="194">
      <formula>ISERROR(AK45)</formula>
    </cfRule>
    <cfRule type="containsErrors" dxfId="2" priority="195">
      <formula>ISERROR(AK45)</formula>
    </cfRule>
  </conditionalFormatting>
  <conditionalFormatting sqref="AK8:BB44">
    <cfRule type="cellIs" dxfId="1" priority="152" operator="lessThan">
      <formula>70</formula>
    </cfRule>
    <cfRule type="containsText" dxfId="0" priority="153" operator="containsText" text="NP">
      <formula>NOT(ISERROR(SEARCH("NP",AK8)))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5" orientation="landscape"/>
  <headerFooter alignWithMargins="0">
    <oddHeader>&amp;C&amp;G&amp;R&amp;"Arial,Negrita"&amp;8
&amp;12
&amp;P            &amp;N                &amp;K00+000  .</oddHeader>
  </headerFooter>
  <ignoredErrors>
    <ignoredError sqref="AZ47:BB47 AZ45:BB46 AL46 AK47:AL47 AN46 AM47:AN47 AO45:AP46 AO47:AP47 AS45:AY46 AS47:AY47 AL45 AN45" evalError="1"/>
    <ignoredError sqref="AZ49:BB49 AZ4:BB4 A2:B2 AM2 A3 AZ3:BB3 AO50:AP50 AT50:AX50 AZ50:BB50 AO48:AP48 AT48:AX48 AZ48:BB48 AZ2:BB2 AS3 AU3:AW3 C3 E3:F3 D2:F2 A4:F4 AK3:AL3 AL48 AL50 AK2:AL2 AK4:AL4 AK49:AL49 AM3:AN3 AM48:AN48 AM50:AN50 AM4:AN4 AM49:AN49 AO3:AP3 AO2:AP2 AO4:AP4 AO49:AP49 AS2:AY2 AY3 AS4:AY4 AS49:AY49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31" t="s">
        <v>46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2024-10-28T17:40:45Z</dcterms:modified>
</cp:coreProperties>
</file>