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mario/Documents/PLANEACIONES Y REPORTES/ReportesAGO-DIC2024/"/>
    </mc:Choice>
  </mc:AlternateContent>
  <xr:revisionPtr revIDLastSave="0" documentId="13_ncr:1_{10D3F1C4-5AF0-524F-BE59-AB03D2D64959}" xr6:coauthVersionLast="45" xr6:coauthVersionMax="45" xr10:uidLastSave="{00000000-0000-0000-0000-000000000000}"/>
  <bookViews>
    <workbookView xWindow="0" yWindow="460" windowWidth="28800" windowHeight="15940" xr2:uid="{00000000-000D-0000-FFFF-FFFF00000000}"/>
  </bookViews>
  <sheets>
    <sheet name="MATERIA" sheetId="6" r:id="rId1"/>
    <sheet name="INSTRUCTIVO DE LLENADO" sheetId="9" r:id="rId2"/>
  </sheets>
  <definedNames>
    <definedName name="_xlnm._FilterDatabase" localSheetId="0" hidden="1">MATERIA!$E$6:$AL$27</definedName>
    <definedName name="_xlnm.Print_Area" localSheetId="1">'INSTRUCTIVO DE LLENADO'!$A$1:$O$20</definedName>
    <definedName name="_xlnm.Print_Area" localSheetId="0">MATERIA!$A$1:$AR$33</definedName>
    <definedName name="NOMBRE">#REF!</definedName>
    <definedName name="_xlnm.Print_Titles" localSheetId="0">MATERIA!$A:$F,MATERIA!$1:$7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C28" i="6" l="1"/>
  <c r="AC9" i="6"/>
  <c r="AC10" i="6"/>
  <c r="AC11" i="6"/>
  <c r="AC12" i="6"/>
  <c r="AC13" i="6"/>
  <c r="AC14" i="6"/>
  <c r="AC15" i="6"/>
  <c r="AC16" i="6"/>
  <c r="AC17" i="6"/>
  <c r="AC18" i="6"/>
  <c r="AC19" i="6"/>
  <c r="AC20" i="6"/>
  <c r="AC21" i="6"/>
  <c r="AC22" i="6"/>
  <c r="AC23" i="6"/>
  <c r="AC24" i="6"/>
  <c r="AC25" i="6"/>
  <c r="AC26" i="6"/>
  <c r="AC27" i="6"/>
  <c r="AC8" i="6"/>
  <c r="AA9" i="6"/>
  <c r="AA10" i="6"/>
  <c r="AA11" i="6"/>
  <c r="AA12" i="6"/>
  <c r="AA13" i="6"/>
  <c r="AA14" i="6"/>
  <c r="AA15" i="6"/>
  <c r="AA16" i="6"/>
  <c r="AA17" i="6"/>
  <c r="AA18" i="6"/>
  <c r="AA19" i="6"/>
  <c r="AA20" i="6"/>
  <c r="AA22" i="6"/>
  <c r="AA23" i="6"/>
  <c r="AA24" i="6"/>
  <c r="AA25" i="6"/>
  <c r="AA27" i="6"/>
  <c r="AA8" i="6"/>
  <c r="X9" i="6"/>
  <c r="X10" i="6"/>
  <c r="X11" i="6"/>
  <c r="X12" i="6"/>
  <c r="X13" i="6"/>
  <c r="X14" i="6"/>
  <c r="X15" i="6"/>
  <c r="X16" i="6"/>
  <c r="X17" i="6"/>
  <c r="X18" i="6"/>
  <c r="X19" i="6"/>
  <c r="X20" i="6"/>
  <c r="X21" i="6"/>
  <c r="X22" i="6"/>
  <c r="X23" i="6"/>
  <c r="X24" i="6"/>
  <c r="X25" i="6"/>
  <c r="X26" i="6"/>
  <c r="X27" i="6"/>
  <c r="X8" i="6"/>
  <c r="X28" i="6" s="1"/>
  <c r="AU3" i="6" l="1"/>
  <c r="AL28" i="6" s="1"/>
  <c r="AR29" i="6" l="1"/>
  <c r="AN29" i="6"/>
  <c r="AF29" i="6"/>
  <c r="Y29" i="6"/>
  <c r="AM29" i="6"/>
  <c r="AP28" i="6"/>
  <c r="AJ28" i="6"/>
  <c r="AD28" i="6"/>
  <c r="AK29" i="6"/>
  <c r="AE29" i="6"/>
  <c r="AL29" i="6"/>
  <c r="AL30" i="6" s="1"/>
  <c r="AK28" i="6"/>
  <c r="AO28" i="6"/>
  <c r="AJ29" i="6"/>
  <c r="AM28" i="6"/>
  <c r="AE28" i="6"/>
  <c r="Y28" i="6"/>
  <c r="AI28" i="6"/>
  <c r="AP29" i="6"/>
  <c r="AD29" i="6"/>
  <c r="AR28" i="6"/>
  <c r="AN28" i="6"/>
  <c r="AF28" i="6"/>
  <c r="X29" i="6"/>
  <c r="AO29" i="6"/>
  <c r="AI29" i="6"/>
  <c r="AC29" i="6"/>
  <c r="AM30" i="6" l="1"/>
  <c r="AK30" i="6"/>
  <c r="AR30" i="6"/>
  <c r="AQ28" i="6"/>
  <c r="AQ29" i="6"/>
  <c r="AF30" i="6"/>
  <c r="AN30" i="6"/>
  <c r="AE30" i="6"/>
  <c r="Y30" i="6"/>
  <c r="AP30" i="6"/>
  <c r="AI30" i="6"/>
  <c r="AC30" i="6"/>
  <c r="X30" i="6"/>
  <c r="AD30" i="6"/>
  <c r="AO30" i="6"/>
  <c r="AJ30" i="6"/>
  <c r="AQ30" i="6" l="1"/>
</calcChain>
</file>

<file path=xl/sharedStrings.xml><?xml version="1.0" encoding="utf-8"?>
<sst xmlns="http://schemas.openxmlformats.org/spreadsheetml/2006/main" count="129" uniqueCount="115">
  <si>
    <t>GRUPO:</t>
  </si>
  <si>
    <t>CLAVE:</t>
  </si>
  <si>
    <t>TEMA 2</t>
  </si>
  <si>
    <t>TEMA 3</t>
  </si>
  <si>
    <t>TEMA 1</t>
  </si>
  <si>
    <t>TEMA 4</t>
  </si>
  <si>
    <t>TEMA 5</t>
  </si>
  <si>
    <t>TEMA 6</t>
  </si>
  <si>
    <t>TEMA 7</t>
  </si>
  <si>
    <t>DOCENTE:</t>
  </si>
  <si>
    <t>PERIODO:</t>
  </si>
  <si>
    <t>1A. OP.</t>
  </si>
  <si>
    <t>2A. OP.</t>
  </si>
  <si>
    <t>PRIMER SEGUIMIENTO</t>
  </si>
  <si>
    <t>SEGUNDO SEGUIMIENTO</t>
  </si>
  <si>
    <t>TERCER SEGUIMIENTO</t>
  </si>
  <si>
    <t>ÍNDICE DE APROBACIÓN:</t>
  </si>
  <si>
    <t>NC</t>
  </si>
  <si>
    <t>ÍNDICE DE REPROBACIÓN:</t>
  </si>
  <si>
    <t>1)</t>
  </si>
  <si>
    <t>Anotar el nombre del departamento académico</t>
  </si>
  <si>
    <t>2)</t>
  </si>
  <si>
    <t>Anotar el nombre del docente</t>
  </si>
  <si>
    <t>Anotar la clave de la asignatura</t>
  </si>
  <si>
    <t>Anotar el nombre de la asignatura</t>
  </si>
  <si>
    <t>Anotar el grupo correspondiente</t>
  </si>
  <si>
    <t>Anotar el periodo correspondiente al semestre</t>
  </si>
  <si>
    <t>Registrar el nombre completo del estudiante</t>
  </si>
  <si>
    <t>Calcular el promedio final del estudiante y registrar en la columna de primera o segunda oportunidad según sea el caso</t>
  </si>
  <si>
    <t>Registrar las fechas de los seguimientos de acuerdo al calendario escolar</t>
  </si>
  <si>
    <t>Firma del Jefe del departamento académico correspondiente</t>
  </si>
  <si>
    <t>3)</t>
  </si>
  <si>
    <t>4)</t>
  </si>
  <si>
    <t>5)</t>
  </si>
  <si>
    <t>6)</t>
  </si>
  <si>
    <t>7)</t>
  </si>
  <si>
    <t>8)</t>
  </si>
  <si>
    <t>9)</t>
  </si>
  <si>
    <t>10)</t>
  </si>
  <si>
    <t>11)</t>
  </si>
  <si>
    <t>12)</t>
  </si>
  <si>
    <t>13)</t>
  </si>
  <si>
    <t>No.</t>
  </si>
  <si>
    <t>NOMBRE DEL ESTUDIANTE (7)</t>
  </si>
  <si>
    <t>C A L I F I C A C I O N E S (9)</t>
  </si>
  <si>
    <t>PROMEDIO  FINAL (10)</t>
  </si>
  <si>
    <t>Instructivo de llenado</t>
  </si>
  <si>
    <t>Registrar el número de control del estudiante (es indispensable llenar este campo para que las fórmulas funcionen)</t>
  </si>
  <si>
    <t>Registrar las calificaciones obtenidas por el estudiante ya sea en primera oporunidad (1A. OP.) o segunda oportunidad (2A. OP.). Si el estudiante no presentó, colocar NP.</t>
  </si>
  <si>
    <t>Al colocar las calificaciones automáticamente se generará el porcentaje de aprobación y de reprobación (incluidos los NP).</t>
  </si>
  <si>
    <t>ASIGNATURA:                                                                       (4)</t>
  </si>
  <si>
    <t>NÚM DE CONTROL (8)</t>
  </si>
  <si>
    <t>NOTA 1:</t>
  </si>
  <si>
    <t>X</t>
  </si>
  <si>
    <t xml:space="preserve">DEPARTAMENTO: </t>
  </si>
  <si>
    <t>Firma del docente una vez impreso el reporte</t>
  </si>
  <si>
    <t xml:space="preserve">NOTA 2: </t>
  </si>
  <si>
    <t>Las filas pueden ser disminuidas de acuerdo a la cantidad de alumnos que se tengan en grupo.</t>
  </si>
  <si>
    <t>SISTEMAS Y COMPUTACIÓN</t>
  </si>
  <si>
    <t>MC. MARIO HUMBERTO TIBURCIO ZUÑIGA</t>
  </si>
  <si>
    <t>EX1</t>
  </si>
  <si>
    <t>NOMBRE Y FIRMA DEL DOCENTE</t>
  </si>
  <si>
    <t>MARIO HUMBERTO TIBURCIO ZUÑIGA</t>
  </si>
  <si>
    <t>T1</t>
  </si>
  <si>
    <t>Cue</t>
  </si>
  <si>
    <t>pWifi</t>
  </si>
  <si>
    <t>AGO-DICIEMBRE 2024</t>
  </si>
  <si>
    <t>POLICARPO GUZMAN LUIS FERNANDO</t>
  </si>
  <si>
    <t>21091072</t>
  </si>
  <si>
    <t>RODRIGUEZ GARCIA ALFREDO</t>
  </si>
  <si>
    <t>20091164</t>
  </si>
  <si>
    <t>17 -20 SEPT 2024</t>
  </si>
  <si>
    <t>21  - 25 OCT 2024</t>
  </si>
  <si>
    <t>25  - 29 NOV 2024</t>
  </si>
  <si>
    <t>XC</t>
  </si>
  <si>
    <t>CALDERON MEJIA LEO ARIEL</t>
  </si>
  <si>
    <t>CARDENAS LOPEZ EDGAR EDUARDO</t>
  </si>
  <si>
    <t>GALICIA LAGUNAS SOFIA DENISSE</t>
  </si>
  <si>
    <t>OROPEZA . MAXIMILIANO</t>
  </si>
  <si>
    <t>SANCHEZ DAMACIO ANTONIO</t>
  </si>
  <si>
    <t>21090972</t>
  </si>
  <si>
    <t>21090976</t>
  </si>
  <si>
    <t>21091006</t>
  </si>
  <si>
    <t>C21090832</t>
  </si>
  <si>
    <t>20091182</t>
  </si>
  <si>
    <t>CONMUTACIÓN Y ENRUTAMIENTO EN REDES DE DATOS</t>
  </si>
  <si>
    <t>SCD-1004</t>
  </si>
  <si>
    <t>BANDERA NERIA ARTURO</t>
  </si>
  <si>
    <t>20091037</t>
  </si>
  <si>
    <t>BURGOS PEREA ANDREA JACQUELINE</t>
  </si>
  <si>
    <t>21090969</t>
  </si>
  <si>
    <t>CASTILLO NICASIO MONSERRAT</t>
  </si>
  <si>
    <t>21090982</t>
  </si>
  <si>
    <t>ESTRADA OLIVARES LUIS ANGEL</t>
  </si>
  <si>
    <t>21090995</t>
  </si>
  <si>
    <t>FLORES SARABIA XOCHITL MARITZA</t>
  </si>
  <si>
    <t>21091003</t>
  </si>
  <si>
    <t>GAMARRA MORGADO BRISA</t>
  </si>
  <si>
    <t>21091008</t>
  </si>
  <si>
    <t>GARCÍA MILLAN VIRGINIA MILAGROS</t>
  </si>
  <si>
    <t>19091332</t>
  </si>
  <si>
    <t>HERRERA SOSA HENDRIX DANIEL</t>
  </si>
  <si>
    <t>21091029</t>
  </si>
  <si>
    <t>MENDOZA ALARCON HORUS JOEL</t>
  </si>
  <si>
    <t>21091053</t>
  </si>
  <si>
    <t>MENDOZA VARGAS JOSE ALBERTO</t>
  </si>
  <si>
    <t>21091056</t>
  </si>
  <si>
    <t>OJEDA BAHENA PEDRO CESAR</t>
  </si>
  <si>
    <t>20091219</t>
  </si>
  <si>
    <t>PIÑEIRO BAHENA LUIS ALBERTO</t>
  </si>
  <si>
    <t>21091071</t>
  </si>
  <si>
    <t>VILLANUEVA AGUERO SAMUEL</t>
  </si>
  <si>
    <t>21091124</t>
  </si>
  <si>
    <t>T2</t>
  </si>
  <si>
    <t>Ex2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</si>
</sst>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0"/>
      <name val="Arial"/>
    </font>
    <font>
      <sz val="8"/>
      <name val="Arial"/>
      <family val="2"/>
    </font>
    <font>
      <sz val="6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sz val="7"/>
      <name val="Arial"/>
      <family val="2"/>
    </font>
    <font>
      <sz val="10"/>
      <name val="Arial"/>
      <family val="2"/>
    </font>
    <font>
      <b/>
      <sz val="6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8"/>
      <name val="Arial Narrow"/>
      <family val="2"/>
    </font>
    <font>
      <sz val="10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8"/>
      <color theme="1"/>
      <name val="Arial"/>
      <family val="2"/>
    </font>
    <font>
      <b/>
      <sz val="11"/>
      <name val="Arial"/>
      <family val="2"/>
    </font>
    <font>
      <sz val="5.5"/>
      <name val="Arial"/>
      <family val="2"/>
    </font>
    <font>
      <sz val="5.2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44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27">
    <xf numFmtId="0" fontId="0" fillId="0" borderId="0" xfId="0"/>
    <xf numFmtId="0" fontId="0" fillId="0" borderId="0" xfId="0" applyFont="1" applyAlignment="1" applyProtection="1">
      <alignment vertical="center" wrapText="1"/>
      <protection locked="0"/>
    </xf>
    <xf numFmtId="0" fontId="1" fillId="0" borderId="4" xfId="0" applyFont="1" applyBorder="1" applyAlignment="1" applyProtection="1">
      <alignment vertical="center" shrinkToFit="1"/>
      <protection locked="0"/>
    </xf>
    <xf numFmtId="49" fontId="1" fillId="0" borderId="4" xfId="0" applyNumberFormat="1" applyFont="1" applyBorder="1" applyAlignment="1" applyProtection="1">
      <alignment vertical="center"/>
      <protection locked="0"/>
    </xf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horizontal="right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0" fillId="0" borderId="0" xfId="0" applyFont="1" applyAlignment="1" applyProtection="1">
      <alignment vertical="center" wrapText="1"/>
      <protection hidden="1"/>
    </xf>
    <xf numFmtId="0" fontId="6" fillId="0" borderId="3" xfId="0" applyFont="1" applyBorder="1" applyAlignment="1" applyProtection="1">
      <alignment horizontal="center" vertical="center" wrapText="1"/>
      <protection hidden="1"/>
    </xf>
    <xf numFmtId="0" fontId="5" fillId="0" borderId="0" xfId="0" applyFont="1" applyBorder="1" applyAlignment="1" applyProtection="1">
      <alignment vertical="center"/>
      <protection locked="0"/>
    </xf>
    <xf numFmtId="9" fontId="2" fillId="0" borderId="0" xfId="13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13" fillId="0" borderId="0" xfId="0" applyFont="1"/>
    <xf numFmtId="0" fontId="15" fillId="0" borderId="0" xfId="0" applyFont="1"/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6" fillId="0" borderId="0" xfId="0" applyFont="1"/>
    <xf numFmtId="9" fontId="17" fillId="0" borderId="3" xfId="13" applyFont="1" applyBorder="1" applyAlignment="1" applyProtection="1">
      <alignment horizontal="center" vertical="center" shrinkToFit="1"/>
      <protection hidden="1"/>
    </xf>
    <xf numFmtId="49" fontId="1" fillId="0" borderId="4" xfId="0" applyNumberFormat="1" applyFont="1" applyBorder="1" applyAlignment="1" applyProtection="1">
      <alignment vertical="center" wrapText="1"/>
      <protection locked="0"/>
    </xf>
    <xf numFmtId="9" fontId="12" fillId="0" borderId="3" xfId="13" applyFont="1" applyBorder="1" applyAlignment="1" applyProtection="1">
      <alignment horizontal="center" vertical="center" shrinkToFit="1"/>
      <protection hidden="1"/>
    </xf>
    <xf numFmtId="0" fontId="6" fillId="0" borderId="1" xfId="0" applyNumberFormat="1" applyFont="1" applyFill="1" applyBorder="1" applyAlignment="1" applyProtection="1">
      <protection locked="0"/>
    </xf>
    <xf numFmtId="0" fontId="6" fillId="0" borderId="7" xfId="0" applyFont="1" applyBorder="1" applyAlignment="1" applyProtection="1">
      <alignment vertical="center" wrapText="1"/>
      <protection locked="0"/>
    </xf>
    <xf numFmtId="0" fontId="6" fillId="0" borderId="8" xfId="0" applyFont="1" applyBorder="1" applyAlignment="1" applyProtection="1">
      <alignment vertical="center" wrapText="1"/>
      <protection locked="0"/>
    </xf>
    <xf numFmtId="1" fontId="6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7" xfId="0" applyNumberFormat="1" applyFont="1" applyFill="1" applyBorder="1" applyAlignment="1" applyProtection="1">
      <protection locked="0"/>
    </xf>
    <xf numFmtId="0" fontId="18" fillId="0" borderId="0" xfId="0" applyFont="1" applyAlignment="1">
      <alignment horizontal="left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Fill="1" applyBorder="1" applyAlignment="1" applyProtection="1">
      <alignment horizontal="center" vertical="center" wrapText="1"/>
      <protection locked="0"/>
    </xf>
    <xf numFmtId="0" fontId="0" fillId="0" borderId="4" xfId="0" applyNumberFormat="1" applyFont="1" applyFill="1" applyBorder="1" applyAlignment="1"/>
    <xf numFmtId="9" fontId="2" fillId="0" borderId="0" xfId="13" applyFont="1" applyBorder="1" applyAlignment="1" applyProtection="1">
      <alignment horizontal="center" vertical="center"/>
      <protection hidden="1"/>
    </xf>
    <xf numFmtId="9" fontId="12" fillId="0" borderId="2" xfId="13" applyFont="1" applyBorder="1" applyAlignment="1" applyProtection="1">
      <alignment horizontal="center" vertical="center" shrinkToFit="1"/>
      <protection hidden="1"/>
    </xf>
    <xf numFmtId="0" fontId="0" fillId="0" borderId="8" xfId="0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4" fillId="0" borderId="15" xfId="0" applyFont="1" applyBorder="1" applyAlignment="1" applyProtection="1">
      <alignment horizontal="right" vertical="center" wrapText="1"/>
      <protection hidden="1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right" vertical="center"/>
      <protection hidden="1"/>
    </xf>
    <xf numFmtId="49" fontId="12" fillId="0" borderId="7" xfId="0" applyNumberFormat="1" applyFont="1" applyBorder="1" applyAlignment="1" applyProtection="1">
      <alignment horizontal="center" vertical="center" wrapText="1" shrinkToFit="1"/>
      <protection locked="0"/>
    </xf>
    <xf numFmtId="0" fontId="6" fillId="0" borderId="0" xfId="0" applyFont="1"/>
    <xf numFmtId="0" fontId="12" fillId="0" borderId="7" xfId="0" applyFont="1" applyFill="1" applyBorder="1" applyAlignment="1" applyProtection="1">
      <alignment horizontal="center" vertical="center" wrapText="1"/>
      <protection locked="0"/>
    </xf>
    <xf numFmtId="1" fontId="12" fillId="0" borderId="3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7" xfId="0" applyNumberFormat="1" applyFont="1" applyBorder="1" applyAlignment="1" applyProtection="1">
      <alignment horizontal="center" vertical="center" wrapText="1" shrinkToFit="1"/>
      <protection locked="0"/>
    </xf>
    <xf numFmtId="0" fontId="4" fillId="0" borderId="15" xfId="0" applyFont="1" applyBorder="1" applyAlignment="1" applyProtection="1">
      <alignment horizontal="right" vertical="center" wrapText="1"/>
      <protection hidden="1"/>
    </xf>
    <xf numFmtId="0" fontId="4" fillId="0" borderId="0" xfId="0" applyFont="1" applyBorder="1" applyAlignment="1" applyProtection="1">
      <alignment horizontal="right" vertical="center"/>
      <protection hidden="1"/>
    </xf>
    <xf numFmtId="0" fontId="4" fillId="0" borderId="15" xfId="0" applyFont="1" applyBorder="1" applyAlignment="1" applyProtection="1">
      <alignment horizontal="right" vertical="center" wrapText="1"/>
      <protection hidden="1"/>
    </xf>
    <xf numFmtId="0" fontId="4" fillId="0" borderId="0" xfId="0" applyFont="1" applyBorder="1" applyAlignment="1" applyProtection="1">
      <alignment horizontal="right" vertical="center"/>
      <protection hidden="1"/>
    </xf>
    <xf numFmtId="49" fontId="12" fillId="0" borderId="7" xfId="0" applyNumberFormat="1" applyFont="1" applyBorder="1" applyAlignment="1" applyProtection="1">
      <alignment horizontal="center" vertical="center" wrapText="1" shrinkToFit="1"/>
      <protection locked="0"/>
    </xf>
    <xf numFmtId="16" fontId="3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7" xfId="0" applyNumberFormat="1" applyFont="1" applyBorder="1" applyAlignment="1" applyProtection="1">
      <alignment horizontal="center" vertical="center" wrapText="1" shrinkToFit="1"/>
      <protection locked="0"/>
    </xf>
    <xf numFmtId="0" fontId="4" fillId="0" borderId="15" xfId="0" applyFont="1" applyBorder="1" applyAlignment="1" applyProtection="1">
      <alignment horizontal="right" vertical="center" wrapText="1"/>
      <protection hidden="1"/>
    </xf>
    <xf numFmtId="0" fontId="4" fillId="0" borderId="0" xfId="0" applyFont="1" applyBorder="1" applyAlignment="1" applyProtection="1">
      <alignment horizontal="right" vertical="center"/>
      <protection hidden="1"/>
    </xf>
    <xf numFmtId="1" fontId="21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5" xfId="0" applyFont="1" applyBorder="1" applyAlignment="1" applyProtection="1">
      <alignment horizontal="right" vertical="center" wrapText="1"/>
      <protection hidden="1"/>
    </xf>
    <xf numFmtId="0" fontId="4" fillId="0" borderId="0" xfId="0" applyFont="1" applyBorder="1" applyAlignment="1" applyProtection="1">
      <alignment horizontal="right" vertical="center"/>
      <protection hidden="1"/>
    </xf>
    <xf numFmtId="49" fontId="12" fillId="0" borderId="7" xfId="0" applyNumberFormat="1" applyFont="1" applyBorder="1" applyAlignment="1" applyProtection="1">
      <alignment horizontal="center" vertical="center" wrapText="1" shrinkToFit="1"/>
      <protection locked="0"/>
    </xf>
    <xf numFmtId="0" fontId="4" fillId="0" borderId="15" xfId="0" applyFont="1" applyBorder="1" applyAlignment="1" applyProtection="1">
      <alignment horizontal="right" vertical="center" wrapText="1"/>
      <protection hidden="1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right" vertical="center"/>
      <protection hidden="1"/>
    </xf>
    <xf numFmtId="49" fontId="12" fillId="0" borderId="7" xfId="0" applyNumberFormat="1" applyFont="1" applyBorder="1" applyAlignment="1" applyProtection="1">
      <alignment horizontal="center" vertical="center" wrapText="1" shrinkToFit="1"/>
      <protection locked="0"/>
    </xf>
    <xf numFmtId="49" fontId="12" fillId="0" borderId="7" xfId="0" applyNumberFormat="1" applyFont="1" applyBorder="1" applyAlignment="1" applyProtection="1">
      <alignment horizontal="center" vertical="center" wrapText="1"/>
      <protection locked="0"/>
    </xf>
    <xf numFmtId="49" fontId="12" fillId="0" borderId="8" xfId="0" applyNumberFormat="1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0" fillId="0" borderId="5" xfId="0" applyFont="1" applyBorder="1" applyAlignment="1" applyProtection="1">
      <alignment horizontal="center" vertical="center" wrapText="1"/>
      <protection locked="0"/>
    </xf>
    <xf numFmtId="0" fontId="0" fillId="0" borderId="13" xfId="0" applyFont="1" applyBorder="1" applyAlignment="1" applyProtection="1">
      <alignment horizontal="center" vertical="center" wrapText="1"/>
      <protection locked="0"/>
    </xf>
    <xf numFmtId="0" fontId="12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8" xfId="0" applyFont="1" applyFill="1" applyBorder="1" applyAlignment="1" applyProtection="1">
      <alignment horizontal="center" vertical="center" wrapText="1"/>
      <protection locked="0"/>
    </xf>
    <xf numFmtId="0" fontId="12" fillId="0" borderId="4" xfId="0" applyFont="1" applyFill="1" applyBorder="1" applyAlignment="1" applyProtection="1">
      <alignment horizontal="center" vertical="center"/>
      <protection locked="0"/>
    </xf>
    <xf numFmtId="0" fontId="12" fillId="0" borderId="8" xfId="0" applyFont="1" applyFill="1" applyBorder="1" applyAlignment="1" applyProtection="1">
      <alignment horizontal="center" vertical="center"/>
      <protection locked="0"/>
    </xf>
    <xf numFmtId="49" fontId="12" fillId="0" borderId="7" xfId="0" applyNumberFormat="1" applyFont="1" applyBorder="1" applyAlignment="1" applyProtection="1">
      <alignment horizontal="center" vertical="center" wrapText="1" shrinkToFit="1"/>
      <protection locked="0"/>
    </xf>
    <xf numFmtId="49" fontId="12" fillId="0" borderId="8" xfId="0" applyNumberFormat="1" applyFont="1" applyBorder="1" applyAlignment="1" applyProtection="1">
      <alignment horizontal="center" vertical="center" wrapText="1" shrinkToFit="1"/>
      <protection locked="0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9" fontId="0" fillId="0" borderId="0" xfId="0" applyNumberForma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19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>
      <alignment horizontal="center" vertical="center" wrapText="1"/>
    </xf>
    <xf numFmtId="0" fontId="20" fillId="0" borderId="7" xfId="0" applyFont="1" applyBorder="1" applyAlignment="1" applyProtection="1">
      <alignment horizontal="center" vertical="center"/>
      <protection locked="0"/>
    </xf>
    <xf numFmtId="49" fontId="2" fillId="0" borderId="4" xfId="0" applyNumberFormat="1" applyFont="1" applyBorder="1" applyAlignment="1" applyProtection="1">
      <alignment horizontal="center" vertical="center" wrapText="1"/>
      <protection locked="0"/>
    </xf>
    <xf numFmtId="49" fontId="2" fillId="0" borderId="7" xfId="0" applyNumberFormat="1" applyFont="1" applyBorder="1" applyAlignment="1" applyProtection="1">
      <alignment horizontal="center" vertical="center" wrapText="1"/>
      <protection locked="0"/>
    </xf>
    <xf numFmtId="49" fontId="2" fillId="0" borderId="8" xfId="0" applyNumberFormat="1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49" fontId="2" fillId="0" borderId="3" xfId="0" applyNumberFormat="1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right" vertical="center" wrapText="1"/>
      <protection hidden="1"/>
    </xf>
    <xf numFmtId="0" fontId="4" fillId="0" borderId="15" xfId="0" applyFont="1" applyBorder="1" applyAlignment="1" applyProtection="1">
      <alignment horizontal="right" vertical="center" wrapText="1"/>
      <protection hidden="1"/>
    </xf>
    <xf numFmtId="0" fontId="0" fillId="0" borderId="10" xfId="0" applyFont="1" applyBorder="1" applyAlignment="1" applyProtection="1">
      <alignment horizontal="center" vertical="center" wrapText="1"/>
      <protection hidden="1"/>
    </xf>
    <xf numFmtId="0" fontId="0" fillId="0" borderId="14" xfId="0" applyFont="1" applyBorder="1" applyAlignment="1" applyProtection="1">
      <alignment horizontal="center" vertical="center" wrapText="1"/>
      <protection hidden="1"/>
    </xf>
    <xf numFmtId="0" fontId="0" fillId="0" borderId="10" xfId="0" applyFont="1" applyBorder="1" applyAlignment="1" applyProtection="1">
      <alignment horizontal="center" vertical="center" wrapText="1"/>
      <protection locked="0"/>
    </xf>
    <xf numFmtId="0" fontId="0" fillId="0" borderId="6" xfId="0" applyFont="1" applyBorder="1" applyAlignment="1" applyProtection="1">
      <alignment horizontal="center" vertical="center" wrapText="1"/>
      <protection locked="0"/>
    </xf>
    <xf numFmtId="0" fontId="0" fillId="0" borderId="9" xfId="0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0" fillId="0" borderId="15" xfId="0" applyFont="1" applyBorder="1" applyAlignment="1" applyProtection="1">
      <alignment horizontal="center" vertical="center" wrapText="1"/>
      <protection locked="0"/>
    </xf>
    <xf numFmtId="0" fontId="0" fillId="0" borderId="11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12" xfId="0" applyFont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right" vertical="center"/>
      <protection hidden="1"/>
    </xf>
    <xf numFmtId="0" fontId="1" fillId="0" borderId="7" xfId="0" applyFont="1" applyBorder="1" applyAlignment="1" applyProtection="1">
      <alignment horizontal="left" vertical="center" shrinkToFit="1"/>
      <protection locked="0"/>
    </xf>
    <xf numFmtId="0" fontId="0" fillId="0" borderId="3" xfId="0" applyFont="1" applyBorder="1" applyAlignment="1" applyProtection="1">
      <alignment horizontal="center" vertical="center" wrapText="1"/>
      <protection hidden="1"/>
    </xf>
    <xf numFmtId="0" fontId="6" fillId="0" borderId="3" xfId="0" applyFont="1" applyBorder="1" applyAlignment="1" applyProtection="1">
      <alignment horizontal="center" vertical="center" wrapText="1"/>
      <protection hidden="1"/>
    </xf>
    <xf numFmtId="0" fontId="7" fillId="0" borderId="10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Fill="1" applyBorder="1" applyAlignment="1" applyProtection="1">
      <alignment horizontal="center" vertical="center" wrapText="1"/>
      <protection locked="0"/>
    </xf>
    <xf numFmtId="0" fontId="7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/>
    </xf>
  </cellXfs>
  <cellStyles count="44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Normal" xfId="0" builtinId="0"/>
    <cellStyle name="Porcentaje" xfId="13" builtinId="5"/>
  </cellStyles>
  <dxfs count="12">
    <dxf>
      <font>
        <color rgb="FF00B050"/>
      </font>
      <fill>
        <patternFill patternType="none">
          <bgColor auto="1"/>
        </patternFill>
      </fill>
    </dxf>
    <dxf>
      <font>
        <color rgb="FF9C0006"/>
      </font>
    </dxf>
    <dxf>
      <fill>
        <patternFill>
          <bgColor theme="0"/>
        </patternFill>
      </fill>
    </dxf>
    <dxf>
      <font>
        <color theme="0"/>
      </font>
    </dxf>
    <dxf>
      <font>
        <b/>
        <i/>
        <color rgb="FF00B050"/>
      </font>
      <fill>
        <patternFill patternType="none">
          <bgColor auto="1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b/>
        <i/>
        <color theme="6" tint="-0.499984740745262"/>
      </font>
    </dxf>
    <dxf>
      <font>
        <b/>
        <i val="0"/>
        <color rgb="FFC00000"/>
      </font>
    </dxf>
    <dxf>
      <font>
        <b/>
        <i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BP36"/>
  <sheetViews>
    <sheetView showGridLines="0" tabSelected="1" view="pageLayout" topLeftCell="A17" zoomScale="165" zoomScaleNormal="150" zoomScaleSheetLayoutView="76" zoomScalePageLayoutView="165" workbookViewId="0">
      <selection activeCell="Z6" sqref="Z1:AB1048576"/>
    </sheetView>
  </sheetViews>
  <sheetFormatPr baseColWidth="10" defaultColWidth="10.6640625" defaultRowHeight="13"/>
  <cols>
    <col min="1" max="1" width="4.6640625" style="6" customWidth="1"/>
    <col min="2" max="2" width="12.1640625" style="6" customWidth="1"/>
    <col min="3" max="3" width="14.33203125" style="6" customWidth="1"/>
    <col min="4" max="4" width="12" style="6" customWidth="1"/>
    <col min="5" max="5" width="9.6640625" style="6" customWidth="1"/>
    <col min="6" max="6" width="9" style="10" customWidth="1"/>
    <col min="7" max="14" width="5.83203125" style="43" hidden="1" customWidth="1"/>
    <col min="15" max="15" width="4.1640625" style="43" hidden="1" customWidth="1"/>
    <col min="16" max="18" width="3.1640625" style="43" hidden="1" customWidth="1"/>
    <col min="19" max="23" width="4.1640625" style="43" hidden="1" customWidth="1"/>
    <col min="24" max="24" width="3.83203125" style="6" customWidth="1"/>
    <col min="25" max="25" width="3.5" style="6" customWidth="1"/>
    <col min="26" max="28" width="3.5" style="6" hidden="1" customWidth="1"/>
    <col min="29" max="29" width="3.5" style="6" customWidth="1"/>
    <col min="30" max="30" width="3" style="6" customWidth="1"/>
    <col min="31" max="32" width="3.5" style="6" customWidth="1"/>
    <col min="33" max="34" width="3.5" style="6" hidden="1" customWidth="1"/>
    <col min="35" max="42" width="3.5" style="6" customWidth="1"/>
    <col min="43" max="44" width="3.6640625" style="6" customWidth="1"/>
    <col min="45" max="45" width="10.6640625" style="6"/>
    <col min="46" max="46" width="2.1640625" style="6" hidden="1" customWidth="1"/>
    <col min="47" max="47" width="4" style="10" hidden="1" customWidth="1"/>
    <col min="48" max="16384" width="10.6640625" style="6"/>
  </cols>
  <sheetData>
    <row r="1" spans="1:47">
      <c r="F1" s="21"/>
      <c r="AU1" s="21"/>
    </row>
    <row r="2" spans="1:47" s="1" customFormat="1" ht="13.25" customHeight="1">
      <c r="A2" s="74" t="s">
        <v>54</v>
      </c>
      <c r="B2" s="75"/>
      <c r="C2" s="83" t="s">
        <v>58</v>
      </c>
      <c r="D2" s="83"/>
      <c r="E2" s="83"/>
      <c r="F2" s="84"/>
      <c r="G2" s="51"/>
      <c r="H2" s="56"/>
      <c r="I2" s="56"/>
      <c r="J2" s="56"/>
      <c r="K2" s="56"/>
      <c r="L2" s="58"/>
      <c r="M2" s="64"/>
      <c r="N2" s="51"/>
      <c r="O2" s="47"/>
      <c r="P2" s="47"/>
      <c r="Q2" s="68"/>
      <c r="R2" s="68"/>
      <c r="S2" s="68"/>
      <c r="T2" s="68"/>
      <c r="U2" s="68"/>
      <c r="V2" s="68"/>
      <c r="W2" s="68"/>
      <c r="X2" s="74" t="s">
        <v>9</v>
      </c>
      <c r="Y2" s="75"/>
      <c r="Z2" s="75"/>
      <c r="AA2" s="75"/>
      <c r="AB2" s="75"/>
      <c r="AC2" s="75"/>
      <c r="AD2" s="69" t="s">
        <v>59</v>
      </c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70"/>
      <c r="AT2" s="17"/>
      <c r="AU2" s="18" t="s">
        <v>17</v>
      </c>
    </row>
    <row r="3" spans="1:47" s="5" customFormat="1" ht="10.25" customHeight="1">
      <c r="A3" s="2" t="s">
        <v>1</v>
      </c>
      <c r="B3" s="48" t="s">
        <v>86</v>
      </c>
      <c r="C3" s="29" t="s">
        <v>50</v>
      </c>
      <c r="D3" s="69" t="s">
        <v>85</v>
      </c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70"/>
      <c r="AF3" s="116" t="s">
        <v>0</v>
      </c>
      <c r="AG3" s="116"/>
      <c r="AH3" s="116"/>
      <c r="AI3" s="116"/>
      <c r="AJ3" s="69" t="s">
        <v>74</v>
      </c>
      <c r="AK3" s="70"/>
      <c r="AL3" s="3" t="s">
        <v>10</v>
      </c>
      <c r="AM3" s="4"/>
      <c r="AN3" s="69" t="s">
        <v>66</v>
      </c>
      <c r="AO3" s="69"/>
      <c r="AP3" s="69"/>
      <c r="AQ3" s="69"/>
      <c r="AR3" s="70"/>
      <c r="AT3" s="117" t="s">
        <v>53</v>
      </c>
      <c r="AU3" s="101">
        <f>COUNTA(F8:F27)</f>
        <v>20</v>
      </c>
    </row>
    <row r="4" spans="1:47" ht="3" customHeight="1">
      <c r="A4" s="71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3"/>
      <c r="AT4" s="118"/>
      <c r="AU4" s="102"/>
    </row>
    <row r="5" spans="1:47" s="1" customFormat="1" ht="11.25" customHeight="1">
      <c r="A5" s="76" t="s">
        <v>42</v>
      </c>
      <c r="B5" s="103" t="s">
        <v>43</v>
      </c>
      <c r="C5" s="104"/>
      <c r="D5" s="104"/>
      <c r="E5" s="105"/>
      <c r="F5" s="112" t="s">
        <v>51</v>
      </c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123" t="s">
        <v>44</v>
      </c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125"/>
      <c r="AQ5" s="119" t="s">
        <v>45</v>
      </c>
      <c r="AR5" s="120"/>
      <c r="AT5"/>
      <c r="AU5"/>
    </row>
    <row r="6" spans="1:47" s="1" customFormat="1" ht="12" customHeight="1">
      <c r="A6" s="77"/>
      <c r="B6" s="106"/>
      <c r="C6" s="107"/>
      <c r="D6" s="107"/>
      <c r="E6" s="108"/>
      <c r="F6" s="113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79" t="s">
        <v>4</v>
      </c>
      <c r="Y6" s="80"/>
      <c r="Z6" s="49"/>
      <c r="AA6" s="49"/>
      <c r="AB6" s="49"/>
      <c r="AC6" s="79" t="s">
        <v>2</v>
      </c>
      <c r="AD6" s="80"/>
      <c r="AE6" s="79" t="s">
        <v>3</v>
      </c>
      <c r="AF6" s="80"/>
      <c r="AG6" s="49"/>
      <c r="AH6" s="49"/>
      <c r="AI6" s="79" t="s">
        <v>5</v>
      </c>
      <c r="AJ6" s="80"/>
      <c r="AK6" s="79" t="s">
        <v>6</v>
      </c>
      <c r="AL6" s="80"/>
      <c r="AM6" s="81" t="s">
        <v>7</v>
      </c>
      <c r="AN6" s="82"/>
      <c r="AO6" s="79" t="s">
        <v>8</v>
      </c>
      <c r="AP6" s="80"/>
      <c r="AQ6" s="121"/>
      <c r="AR6" s="122"/>
      <c r="AT6"/>
      <c r="AU6"/>
    </row>
    <row r="7" spans="1:47" s="1" customFormat="1" ht="20" customHeight="1">
      <c r="A7" s="78"/>
      <c r="B7" s="109"/>
      <c r="C7" s="110"/>
      <c r="D7" s="110"/>
      <c r="E7" s="111"/>
      <c r="F7" s="114"/>
      <c r="G7" s="57">
        <v>45352</v>
      </c>
      <c r="H7" s="57">
        <v>45357</v>
      </c>
      <c r="I7" s="57">
        <v>45359</v>
      </c>
      <c r="J7" s="57">
        <v>45364</v>
      </c>
      <c r="K7" s="57">
        <v>45366</v>
      </c>
      <c r="L7" s="57">
        <v>45373</v>
      </c>
      <c r="M7" s="57">
        <v>45391</v>
      </c>
      <c r="N7" s="57"/>
      <c r="O7" s="45" t="s">
        <v>60</v>
      </c>
      <c r="P7" s="45" t="s">
        <v>63</v>
      </c>
      <c r="Q7" s="66"/>
      <c r="R7" s="66"/>
      <c r="S7" s="66"/>
      <c r="T7" s="66"/>
      <c r="U7" s="66"/>
      <c r="V7" s="66"/>
      <c r="W7" s="66"/>
      <c r="X7" s="7" t="s">
        <v>11</v>
      </c>
      <c r="Y7" s="7" t="s">
        <v>12</v>
      </c>
      <c r="Z7" s="7"/>
      <c r="AA7" s="7" t="s">
        <v>114</v>
      </c>
      <c r="AB7" s="7" t="s">
        <v>113</v>
      </c>
      <c r="AC7" s="7" t="s">
        <v>11</v>
      </c>
      <c r="AD7" s="7" t="s">
        <v>12</v>
      </c>
      <c r="AE7" s="7" t="s">
        <v>11</v>
      </c>
      <c r="AF7" s="7" t="s">
        <v>12</v>
      </c>
      <c r="AG7" s="7" t="s">
        <v>64</v>
      </c>
      <c r="AH7" s="7" t="s">
        <v>65</v>
      </c>
      <c r="AI7" s="7" t="s">
        <v>11</v>
      </c>
      <c r="AJ7" s="7" t="s">
        <v>12</v>
      </c>
      <c r="AK7" s="7" t="s">
        <v>11</v>
      </c>
      <c r="AL7" s="7" t="s">
        <v>12</v>
      </c>
      <c r="AM7" s="7" t="s">
        <v>11</v>
      </c>
      <c r="AN7" s="7" t="s">
        <v>12</v>
      </c>
      <c r="AO7" s="7" t="s">
        <v>11</v>
      </c>
      <c r="AP7" s="7" t="s">
        <v>12</v>
      </c>
      <c r="AQ7" s="7" t="s">
        <v>11</v>
      </c>
      <c r="AR7" s="7" t="s">
        <v>12</v>
      </c>
      <c r="AT7"/>
      <c r="AU7"/>
    </row>
    <row r="8" spans="1:47" ht="13.25" customHeight="1">
      <c r="A8" s="8">
        <v>1</v>
      </c>
      <c r="B8" s="39" t="s">
        <v>87</v>
      </c>
      <c r="C8" s="32"/>
      <c r="D8" s="32"/>
      <c r="E8" s="33"/>
      <c r="F8" t="s">
        <v>88</v>
      </c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>
        <v>49</v>
      </c>
      <c r="W8" s="31">
        <v>10</v>
      </c>
      <c r="X8" s="61">
        <f>W8/10*50+V8*0.5</f>
        <v>74.5</v>
      </c>
      <c r="Y8" s="34"/>
      <c r="Z8" s="34">
        <v>7</v>
      </c>
      <c r="AA8" s="34">
        <f>Z8/16*100</f>
        <v>43.75</v>
      </c>
      <c r="AB8" s="34">
        <v>50</v>
      </c>
      <c r="AC8" s="34">
        <f>AB8+AA8*0.5</f>
        <v>71.875</v>
      </c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9"/>
      <c r="AT8"/>
      <c r="AU8"/>
    </row>
    <row r="9" spans="1:47">
      <c r="A9" s="8">
        <v>2</v>
      </c>
      <c r="B9" s="39" t="s">
        <v>89</v>
      </c>
      <c r="C9" s="32"/>
      <c r="D9" s="32"/>
      <c r="E9" s="33"/>
      <c r="F9" t="s">
        <v>90</v>
      </c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>
        <v>94</v>
      </c>
      <c r="W9" s="31">
        <v>10</v>
      </c>
      <c r="X9" s="61">
        <f t="shared" ref="X9:X27" si="0">W9/10*50+V9*0.5</f>
        <v>97</v>
      </c>
      <c r="Y9" s="34"/>
      <c r="Z9" s="34">
        <v>14</v>
      </c>
      <c r="AA9" s="34">
        <f t="shared" ref="AA9:AA27" si="1">Z9/16*100</f>
        <v>87.5</v>
      </c>
      <c r="AB9" s="34">
        <v>50</v>
      </c>
      <c r="AC9" s="34">
        <f t="shared" ref="AC9:AC27" si="2">AB9+AA9*0.5</f>
        <v>93.75</v>
      </c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9"/>
      <c r="AT9"/>
      <c r="AU9"/>
    </row>
    <row r="10" spans="1:47">
      <c r="A10" s="8">
        <v>3</v>
      </c>
      <c r="B10" s="39" t="s">
        <v>75</v>
      </c>
      <c r="C10" s="32"/>
      <c r="D10" s="32"/>
      <c r="E10" s="42"/>
      <c r="F10" t="s">
        <v>80</v>
      </c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>
        <v>81</v>
      </c>
      <c r="W10" s="31">
        <v>10</v>
      </c>
      <c r="X10" s="61">
        <f t="shared" si="0"/>
        <v>90.5</v>
      </c>
      <c r="Y10" s="34"/>
      <c r="Z10" s="34">
        <v>12</v>
      </c>
      <c r="AA10" s="34">
        <f t="shared" si="1"/>
        <v>75</v>
      </c>
      <c r="AB10" s="34">
        <v>50</v>
      </c>
      <c r="AC10" s="34">
        <f t="shared" si="2"/>
        <v>87.5</v>
      </c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9"/>
      <c r="AT10"/>
      <c r="AU10"/>
    </row>
    <row r="11" spans="1:47">
      <c r="A11" s="8">
        <v>4</v>
      </c>
      <c r="B11" s="39" t="s">
        <v>76</v>
      </c>
      <c r="C11" s="32"/>
      <c r="D11" s="32"/>
      <c r="E11" s="33"/>
      <c r="F11" t="s">
        <v>81</v>
      </c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>
        <v>41</v>
      </c>
      <c r="W11" s="31">
        <v>10</v>
      </c>
      <c r="X11" s="61">
        <f t="shared" si="0"/>
        <v>70.5</v>
      </c>
      <c r="Y11" s="34"/>
      <c r="Z11" s="34">
        <v>13</v>
      </c>
      <c r="AA11" s="34">
        <f t="shared" si="1"/>
        <v>81.25</v>
      </c>
      <c r="AB11" s="34">
        <v>50</v>
      </c>
      <c r="AC11" s="34">
        <f t="shared" si="2"/>
        <v>90.625</v>
      </c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9"/>
      <c r="AT11"/>
      <c r="AU11"/>
    </row>
    <row r="12" spans="1:47">
      <c r="A12" s="8">
        <v>5</v>
      </c>
      <c r="B12" s="39" t="s">
        <v>91</v>
      </c>
      <c r="C12" s="32"/>
      <c r="D12" s="32"/>
      <c r="E12" s="33"/>
      <c r="F12" t="s">
        <v>92</v>
      </c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>
        <v>27</v>
      </c>
      <c r="W12" s="31">
        <v>10</v>
      </c>
      <c r="X12" s="61">
        <f t="shared" si="0"/>
        <v>63.5</v>
      </c>
      <c r="Y12" s="34"/>
      <c r="Z12" s="34">
        <v>8</v>
      </c>
      <c r="AA12" s="34">
        <f t="shared" si="1"/>
        <v>50</v>
      </c>
      <c r="AB12" s="34">
        <v>50</v>
      </c>
      <c r="AC12" s="34">
        <f t="shared" si="2"/>
        <v>75</v>
      </c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9"/>
      <c r="AT12"/>
      <c r="AU12"/>
    </row>
    <row r="13" spans="1:47">
      <c r="A13" s="8">
        <v>6</v>
      </c>
      <c r="B13" s="39" t="s">
        <v>93</v>
      </c>
      <c r="C13" s="32"/>
      <c r="D13" s="32"/>
      <c r="E13" s="33"/>
      <c r="F13" t="s">
        <v>94</v>
      </c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>
        <v>27</v>
      </c>
      <c r="W13" s="31">
        <v>10</v>
      </c>
      <c r="X13" s="61">
        <f t="shared" si="0"/>
        <v>63.5</v>
      </c>
      <c r="Y13" s="34"/>
      <c r="Z13" s="34">
        <v>9.5</v>
      </c>
      <c r="AA13" s="34">
        <f t="shared" si="1"/>
        <v>59.375</v>
      </c>
      <c r="AB13" s="34">
        <v>50</v>
      </c>
      <c r="AC13" s="34">
        <f t="shared" si="2"/>
        <v>79.6875</v>
      </c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9"/>
      <c r="AT13"/>
      <c r="AU13"/>
    </row>
    <row r="14" spans="1:47">
      <c r="A14" s="8">
        <v>7</v>
      </c>
      <c r="B14" s="39" t="s">
        <v>95</v>
      </c>
      <c r="C14" s="32"/>
      <c r="D14" s="32"/>
      <c r="E14" s="33"/>
      <c r="F14" t="s">
        <v>96</v>
      </c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>
        <v>55</v>
      </c>
      <c r="W14" s="31">
        <v>10</v>
      </c>
      <c r="X14" s="61">
        <f t="shared" si="0"/>
        <v>77.5</v>
      </c>
      <c r="Y14" s="34"/>
      <c r="Z14" s="34">
        <v>15</v>
      </c>
      <c r="AA14" s="34">
        <f t="shared" si="1"/>
        <v>93.75</v>
      </c>
      <c r="AB14" s="34">
        <v>50</v>
      </c>
      <c r="AC14" s="34">
        <f t="shared" si="2"/>
        <v>96.875</v>
      </c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9"/>
      <c r="AT14"/>
      <c r="AU14"/>
    </row>
    <row r="15" spans="1:47">
      <c r="A15" s="8">
        <v>8</v>
      </c>
      <c r="B15" s="39" t="s">
        <v>77</v>
      </c>
      <c r="C15" s="32"/>
      <c r="D15" s="32"/>
      <c r="E15" s="33"/>
      <c r="F15" t="s">
        <v>82</v>
      </c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>
        <v>54</v>
      </c>
      <c r="W15" s="31">
        <v>10</v>
      </c>
      <c r="X15" s="61">
        <f t="shared" si="0"/>
        <v>77</v>
      </c>
      <c r="Y15" s="34"/>
      <c r="Z15" s="34">
        <v>15</v>
      </c>
      <c r="AA15" s="34">
        <f t="shared" si="1"/>
        <v>93.75</v>
      </c>
      <c r="AB15" s="34">
        <v>50</v>
      </c>
      <c r="AC15" s="34">
        <f t="shared" si="2"/>
        <v>96.875</v>
      </c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9"/>
      <c r="AT15"/>
      <c r="AU15"/>
    </row>
    <row r="16" spans="1:47">
      <c r="A16" s="8">
        <v>9</v>
      </c>
      <c r="B16" s="39" t="s">
        <v>97</v>
      </c>
      <c r="C16" s="32"/>
      <c r="D16" s="32"/>
      <c r="E16" s="33"/>
      <c r="F16" t="s">
        <v>98</v>
      </c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>
        <v>43</v>
      </c>
      <c r="W16" s="31">
        <v>10</v>
      </c>
      <c r="X16" s="61">
        <f t="shared" si="0"/>
        <v>71.5</v>
      </c>
      <c r="Y16" s="34"/>
      <c r="Z16" s="34">
        <v>11.5</v>
      </c>
      <c r="AA16" s="34">
        <f t="shared" si="1"/>
        <v>71.875</v>
      </c>
      <c r="AB16" s="34">
        <v>50</v>
      </c>
      <c r="AC16" s="34">
        <f t="shared" si="2"/>
        <v>85.9375</v>
      </c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9"/>
      <c r="AT16"/>
      <c r="AU16"/>
    </row>
    <row r="17" spans="1:47">
      <c r="A17" s="8">
        <v>10</v>
      </c>
      <c r="B17" s="39" t="s">
        <v>99</v>
      </c>
      <c r="C17" s="32"/>
      <c r="D17" s="32"/>
      <c r="E17" s="33"/>
      <c r="F17" t="s">
        <v>100</v>
      </c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>
        <v>22</v>
      </c>
      <c r="W17" s="31">
        <v>10</v>
      </c>
      <c r="X17" s="61">
        <f t="shared" si="0"/>
        <v>61</v>
      </c>
      <c r="Y17" s="34"/>
      <c r="Z17" s="34">
        <v>10.5</v>
      </c>
      <c r="AA17" s="34">
        <f t="shared" si="1"/>
        <v>65.625</v>
      </c>
      <c r="AB17" s="34">
        <v>50</v>
      </c>
      <c r="AC17" s="34">
        <f t="shared" si="2"/>
        <v>82.8125</v>
      </c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9"/>
      <c r="AT17"/>
      <c r="AU17"/>
    </row>
    <row r="18" spans="1:47">
      <c r="A18" s="8">
        <v>11</v>
      </c>
      <c r="B18" s="39" t="s">
        <v>101</v>
      </c>
      <c r="C18" s="32"/>
      <c r="D18" s="32"/>
      <c r="E18" s="33"/>
      <c r="F18" t="s">
        <v>102</v>
      </c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>
        <v>88</v>
      </c>
      <c r="W18" s="31">
        <v>10</v>
      </c>
      <c r="X18" s="61">
        <f t="shared" si="0"/>
        <v>94</v>
      </c>
      <c r="Y18" s="34"/>
      <c r="Z18" s="34">
        <v>15</v>
      </c>
      <c r="AA18" s="34">
        <f t="shared" si="1"/>
        <v>93.75</v>
      </c>
      <c r="AB18" s="34">
        <v>50</v>
      </c>
      <c r="AC18" s="34">
        <f t="shared" si="2"/>
        <v>96.875</v>
      </c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9"/>
      <c r="AT18"/>
      <c r="AU18"/>
    </row>
    <row r="19" spans="1:47">
      <c r="A19" s="8">
        <v>12</v>
      </c>
      <c r="B19" s="39" t="s">
        <v>103</v>
      </c>
      <c r="C19" s="32"/>
      <c r="D19" s="32"/>
      <c r="E19" s="33"/>
      <c r="F19" t="s">
        <v>104</v>
      </c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>
        <v>11</v>
      </c>
      <c r="W19" s="31">
        <v>10</v>
      </c>
      <c r="X19" s="61">
        <f t="shared" si="0"/>
        <v>55.5</v>
      </c>
      <c r="Y19" s="34"/>
      <c r="Z19" s="34">
        <v>10</v>
      </c>
      <c r="AA19" s="34">
        <f t="shared" si="1"/>
        <v>62.5</v>
      </c>
      <c r="AB19" s="34">
        <v>50</v>
      </c>
      <c r="AC19" s="34">
        <f t="shared" si="2"/>
        <v>81.25</v>
      </c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9"/>
      <c r="AT19"/>
      <c r="AU19"/>
    </row>
    <row r="20" spans="1:47">
      <c r="A20" s="8">
        <v>13</v>
      </c>
      <c r="B20" s="39" t="s">
        <v>105</v>
      </c>
      <c r="C20" s="32"/>
      <c r="D20" s="32"/>
      <c r="E20" s="33"/>
      <c r="F20" t="s">
        <v>106</v>
      </c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>
        <v>86</v>
      </c>
      <c r="W20" s="31">
        <v>10</v>
      </c>
      <c r="X20" s="61">
        <f t="shared" si="0"/>
        <v>93</v>
      </c>
      <c r="Y20" s="34"/>
      <c r="Z20" s="34">
        <v>10.5</v>
      </c>
      <c r="AA20" s="34">
        <f t="shared" si="1"/>
        <v>65.625</v>
      </c>
      <c r="AB20" s="34">
        <v>50</v>
      </c>
      <c r="AC20" s="34">
        <f t="shared" si="2"/>
        <v>82.8125</v>
      </c>
      <c r="AD20" s="34"/>
      <c r="AE20" s="34"/>
      <c r="AF20" s="34"/>
      <c r="AG20" s="34"/>
      <c r="AH20" s="34"/>
      <c r="AI20" s="34"/>
      <c r="AJ20" s="50"/>
      <c r="AK20" s="34"/>
      <c r="AL20" s="34"/>
      <c r="AM20" s="34"/>
      <c r="AN20" s="34"/>
      <c r="AO20" s="34"/>
      <c r="AP20" s="34"/>
      <c r="AQ20" s="34"/>
      <c r="AR20" s="34"/>
      <c r="AS20" s="9"/>
      <c r="AT20"/>
      <c r="AU20"/>
    </row>
    <row r="21" spans="1:47">
      <c r="A21" s="8">
        <v>14</v>
      </c>
      <c r="B21" s="39" t="s">
        <v>107</v>
      </c>
      <c r="C21" s="32"/>
      <c r="D21" s="32"/>
      <c r="E21" s="33"/>
      <c r="F21" t="s">
        <v>108</v>
      </c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1">
        <v>10</v>
      </c>
      <c r="X21" s="61">
        <f t="shared" si="0"/>
        <v>50</v>
      </c>
      <c r="Y21" s="34"/>
      <c r="Z21" s="34"/>
      <c r="AA21" s="34"/>
      <c r="AB21" s="34"/>
      <c r="AC21" s="34">
        <f t="shared" si="2"/>
        <v>0</v>
      </c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9"/>
      <c r="AT21"/>
      <c r="AU21"/>
    </row>
    <row r="22" spans="1:47">
      <c r="A22" s="8">
        <v>15</v>
      </c>
      <c r="B22" s="39" t="s">
        <v>78</v>
      </c>
      <c r="C22" s="32"/>
      <c r="D22" s="32"/>
      <c r="E22" s="33"/>
      <c r="F22" t="s">
        <v>83</v>
      </c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>
        <v>77</v>
      </c>
      <c r="W22" s="31">
        <v>10</v>
      </c>
      <c r="X22" s="61">
        <f t="shared" si="0"/>
        <v>88.5</v>
      </c>
      <c r="Y22" s="34"/>
      <c r="Z22" s="34">
        <v>13.5</v>
      </c>
      <c r="AA22" s="34">
        <f t="shared" si="1"/>
        <v>84.375</v>
      </c>
      <c r="AB22" s="34">
        <v>50</v>
      </c>
      <c r="AC22" s="34">
        <f t="shared" si="2"/>
        <v>92.1875</v>
      </c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9"/>
      <c r="AT22"/>
      <c r="AU22"/>
    </row>
    <row r="23" spans="1:47">
      <c r="A23" s="8">
        <v>16</v>
      </c>
      <c r="B23" s="39" t="s">
        <v>109</v>
      </c>
      <c r="C23" s="32"/>
      <c r="D23" s="32"/>
      <c r="E23" s="33"/>
      <c r="F23" t="s">
        <v>110</v>
      </c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>
        <v>86</v>
      </c>
      <c r="W23" s="31">
        <v>10</v>
      </c>
      <c r="X23" s="61">
        <f t="shared" si="0"/>
        <v>93</v>
      </c>
      <c r="Y23" s="34"/>
      <c r="Z23" s="34">
        <v>14.5</v>
      </c>
      <c r="AA23" s="34">
        <f t="shared" si="1"/>
        <v>90.625</v>
      </c>
      <c r="AB23" s="34">
        <v>50</v>
      </c>
      <c r="AC23" s="34">
        <f t="shared" si="2"/>
        <v>95.3125</v>
      </c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9"/>
      <c r="AT23"/>
      <c r="AU23"/>
    </row>
    <row r="24" spans="1:47">
      <c r="A24" s="8">
        <v>17</v>
      </c>
      <c r="B24" s="39" t="s">
        <v>67</v>
      </c>
      <c r="C24" s="32"/>
      <c r="D24" s="32"/>
      <c r="E24" s="33"/>
      <c r="F24" t="s">
        <v>68</v>
      </c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>
        <v>37</v>
      </c>
      <c r="W24" s="31">
        <v>10</v>
      </c>
      <c r="X24" s="61">
        <f t="shared" si="0"/>
        <v>68.5</v>
      </c>
      <c r="Y24" s="34"/>
      <c r="Z24" s="34">
        <v>4</v>
      </c>
      <c r="AA24" s="34">
        <f t="shared" si="1"/>
        <v>25</v>
      </c>
      <c r="AB24" s="34">
        <v>50</v>
      </c>
      <c r="AC24" s="34">
        <f t="shared" si="2"/>
        <v>62.5</v>
      </c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9"/>
      <c r="AT24"/>
      <c r="AU24"/>
    </row>
    <row r="25" spans="1:47">
      <c r="A25" s="8">
        <v>18</v>
      </c>
      <c r="B25" s="39" t="s">
        <v>69</v>
      </c>
      <c r="C25" s="32"/>
      <c r="D25" s="32"/>
      <c r="E25" s="33"/>
      <c r="F25" t="s">
        <v>70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>
        <v>15</v>
      </c>
      <c r="W25" s="31">
        <v>10</v>
      </c>
      <c r="X25" s="61">
        <f t="shared" si="0"/>
        <v>57.5</v>
      </c>
      <c r="Y25" s="34"/>
      <c r="Z25" s="34">
        <v>9.5</v>
      </c>
      <c r="AA25" s="34">
        <f t="shared" si="1"/>
        <v>59.375</v>
      </c>
      <c r="AB25" s="34">
        <v>50</v>
      </c>
      <c r="AC25" s="34">
        <f t="shared" si="2"/>
        <v>79.6875</v>
      </c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9"/>
      <c r="AT25"/>
      <c r="AU25"/>
    </row>
    <row r="26" spans="1:47">
      <c r="A26" s="8">
        <v>19</v>
      </c>
      <c r="B26" s="39" t="s">
        <v>79</v>
      </c>
      <c r="C26" s="32"/>
      <c r="D26" s="32"/>
      <c r="E26" s="33"/>
      <c r="F26" t="s">
        <v>84</v>
      </c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1">
        <v>10</v>
      </c>
      <c r="X26" s="61">
        <f t="shared" si="0"/>
        <v>50</v>
      </c>
      <c r="Y26" s="34"/>
      <c r="Z26" s="34"/>
      <c r="AA26" s="34"/>
      <c r="AB26" s="34"/>
      <c r="AC26" s="34">
        <f t="shared" si="2"/>
        <v>0</v>
      </c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9"/>
      <c r="AT26"/>
      <c r="AU26"/>
    </row>
    <row r="27" spans="1:47">
      <c r="A27" s="8">
        <v>20</v>
      </c>
      <c r="B27" s="39" t="s">
        <v>111</v>
      </c>
      <c r="C27" s="32"/>
      <c r="D27" s="32"/>
      <c r="E27" s="33"/>
      <c r="F27" t="s">
        <v>112</v>
      </c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>
        <v>100</v>
      </c>
      <c r="W27" s="31">
        <v>10</v>
      </c>
      <c r="X27" s="61">
        <f t="shared" si="0"/>
        <v>100</v>
      </c>
      <c r="Y27" s="34"/>
      <c r="Z27" s="34">
        <v>16</v>
      </c>
      <c r="AA27" s="34">
        <f t="shared" si="1"/>
        <v>100</v>
      </c>
      <c r="AB27" s="34">
        <v>50</v>
      </c>
      <c r="AC27" s="34">
        <f t="shared" si="2"/>
        <v>100</v>
      </c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9"/>
      <c r="AT27"/>
      <c r="AU27"/>
    </row>
    <row r="28" spans="1:47" s="13" customFormat="1">
      <c r="A28" s="115" t="s">
        <v>16</v>
      </c>
      <c r="B28" s="115"/>
      <c r="C28" s="115"/>
      <c r="D28" s="115"/>
      <c r="E28" s="115"/>
      <c r="F28" s="115"/>
      <c r="G28" s="53"/>
      <c r="H28" s="55"/>
      <c r="I28" s="55"/>
      <c r="J28" s="55"/>
      <c r="K28" s="55"/>
      <c r="L28" s="60"/>
      <c r="M28" s="63"/>
      <c r="N28" s="53"/>
      <c r="O28" s="46"/>
      <c r="P28" s="46"/>
      <c r="Q28" s="67"/>
      <c r="R28" s="67"/>
      <c r="S28" s="67"/>
      <c r="T28" s="67"/>
      <c r="U28" s="67"/>
      <c r="V28" s="67"/>
      <c r="W28" s="67"/>
      <c r="X28" s="28">
        <f>COUNTIF(X$8:X$27,"&gt;=70")/20</f>
        <v>0.6</v>
      </c>
      <c r="Y28" s="28">
        <f>COUNTIF(Y$8:Y$27,"&gt;=70")/$AU$3</f>
        <v>0</v>
      </c>
      <c r="Z28" s="28"/>
      <c r="AA28" s="28"/>
      <c r="AB28" s="28"/>
      <c r="AC28" s="28">
        <f>COUNTIF(AC$8:AC$27,"&gt;=70")/20</f>
        <v>0.85</v>
      </c>
      <c r="AD28" s="28">
        <f>COUNTIF(AD$8:AD$27,"&gt;=70")/$AU$3</f>
        <v>0</v>
      </c>
      <c r="AE28" s="28">
        <f>COUNTIF(AE$8:AE$27,"&gt;=70")/$AU$3</f>
        <v>0</v>
      </c>
      <c r="AF28" s="28">
        <f>COUNTIF(AF$8:AF$27,"&gt;=70")/$AU$3</f>
        <v>0</v>
      </c>
      <c r="AG28" s="28"/>
      <c r="AH28" s="28"/>
      <c r="AI28" s="28">
        <f>COUNTIF(AI$8:AI$27,"&gt;=70")/$AU$3</f>
        <v>0</v>
      </c>
      <c r="AJ28" s="28">
        <f>COUNTIF(AJ$8:AJ$27,"&gt;=70")/$AU$3</f>
        <v>0</v>
      </c>
      <c r="AK28" s="28">
        <f>COUNTIF(AK$8:AK$27,"&gt;=70")/$AU$3</f>
        <v>0</v>
      </c>
      <c r="AL28" s="28">
        <f>COUNTIF(AL$8:AL$27,"&gt;=70")/$AU$3</f>
        <v>0</v>
      </c>
      <c r="AM28" s="28">
        <f>COUNTIF(AM$8:AM$27,"&gt;=70")/$AU$3</f>
        <v>0</v>
      </c>
      <c r="AN28" s="28">
        <f>COUNTIF(AN$8:AN$27,"&gt;=70")/$AU$3</f>
        <v>0</v>
      </c>
      <c r="AO28" s="28">
        <f>COUNTIF(AO$8:AO$27,"&gt;=70")/$AU$3</f>
        <v>0</v>
      </c>
      <c r="AP28" s="28">
        <f>COUNTIF(AP$8:AP$27,"&gt;=70")/$AU$3</f>
        <v>0</v>
      </c>
      <c r="AQ28" s="28">
        <f>COUNTIF(AQ$8:AQ$27,"&gt;=70")/$AU$3</f>
        <v>0</v>
      </c>
      <c r="AR28" s="28">
        <f>COUNTIF(AR$8:AR$27,"&gt;=70")/$AU$3</f>
        <v>0</v>
      </c>
      <c r="AS28" s="11"/>
      <c r="AT28" s="11"/>
      <c r="AU28" s="12"/>
    </row>
    <row r="29" spans="1:47" s="13" customFormat="1" ht="13.25" customHeight="1">
      <c r="A29" s="99" t="s">
        <v>18</v>
      </c>
      <c r="B29" s="99"/>
      <c r="C29" s="99"/>
      <c r="D29" s="99"/>
      <c r="E29" s="99"/>
      <c r="F29" s="100"/>
      <c r="G29" s="52"/>
      <c r="H29" s="54"/>
      <c r="I29" s="54"/>
      <c r="J29" s="54"/>
      <c r="K29" s="54"/>
      <c r="L29" s="59"/>
      <c r="M29" s="62"/>
      <c r="N29" s="52"/>
      <c r="O29" s="44"/>
      <c r="P29" s="44"/>
      <c r="Q29" s="65"/>
      <c r="R29" s="65"/>
      <c r="S29" s="65"/>
      <c r="T29" s="65"/>
      <c r="U29" s="65"/>
      <c r="V29" s="65"/>
      <c r="W29" s="65"/>
      <c r="X29" s="30">
        <f>(COUNTIF(X$8:X$27,"&lt;70")+COUNTIF(X$8:X$27,"NP"))/$AU$3</f>
        <v>0.4</v>
      </c>
      <c r="Y29" s="30">
        <f>(COUNTIF(Y$8:Y$27,"&lt;70")+COUNTIF(Y$8:Y$27,"NP"))/$AU$3</f>
        <v>0</v>
      </c>
      <c r="Z29" s="41"/>
      <c r="AA29" s="41"/>
      <c r="AB29" s="41"/>
      <c r="AC29" s="41">
        <f>(COUNTIF(AC$8:AC$27,"&lt;70")+COUNTIF(AC$8:AC$27,"NP"))/$AU$3</f>
        <v>0.15</v>
      </c>
      <c r="AD29" s="41">
        <f>(COUNTIF(AD$8:AD$27,"&lt;70")+COUNTIF(AD$8:AD$27,"NP"))/$AU$3</f>
        <v>0</v>
      </c>
      <c r="AE29" s="41">
        <f>(COUNTIF(AE$8:AE$27,"&lt;70")+COUNTIF(AE$8:AE$27,"NP"))/$AU$3</f>
        <v>0</v>
      </c>
      <c r="AF29" s="41">
        <f>(COUNTIF(AF$8:AF$27,"&lt;70")+COUNTIF(AF$8:AF$27,"NP"))/$AU$3</f>
        <v>0</v>
      </c>
      <c r="AG29" s="41"/>
      <c r="AH29" s="41"/>
      <c r="AI29" s="41">
        <f>(COUNTIF(AI$8:AI$27,"&lt;70")+COUNTIF(AI$8:AI$27,"NP"))/$AU$3</f>
        <v>0</v>
      </c>
      <c r="AJ29" s="41">
        <f>(COUNTIF(AJ$8:AJ$27,"&lt;70")+COUNTIF(AJ$8:AJ$27,"NP"))/$AU$3</f>
        <v>0</v>
      </c>
      <c r="AK29" s="41">
        <f>(COUNTIF(AK$8:AK$27,"&lt;70")+COUNTIF(AK$8:AK$27,"NP"))/$AU$3</f>
        <v>0</v>
      </c>
      <c r="AL29" s="41">
        <f>(COUNTIF(AL$8:AL$27,"&lt;70")+COUNTIF(AL$8:AL$27,"NP"))/$AU$3</f>
        <v>0</v>
      </c>
      <c r="AM29" s="41">
        <f>(COUNTIF(AM$8:AM$27,"&lt;70")+COUNTIF(AM$8:AM$27,"NP"))/$AU$3</f>
        <v>0</v>
      </c>
      <c r="AN29" s="41">
        <f>(COUNTIF(AN$8:AN$27,"&lt;70")+COUNTIF(AN$8:AN$27,"NP"))/$AU$3</f>
        <v>0</v>
      </c>
      <c r="AO29" s="41">
        <f>(COUNTIF(AO$8:AO$27,"&lt;70")+COUNTIF(AO$8:AO$27,"NP"))/$AU$3</f>
        <v>0</v>
      </c>
      <c r="AP29" s="41">
        <f>(COUNTIF(AP$8:AP$27,"&lt;70")+COUNTIF(AP$8:AP$27,"NP"))/$AU$3</f>
        <v>0</v>
      </c>
      <c r="AQ29" s="30">
        <f>(COUNTIF(AQ$8:AQ$27,"&lt;70")+COUNTIF(AQ$8:AQ$27,"NP"))/$AU$3</f>
        <v>0</v>
      </c>
      <c r="AR29" s="30">
        <f>(COUNTIF(AR$8:AR$27,"&lt;70")+COUNTIF(AR$8:AR$27,"NP"))/$AU$3</f>
        <v>0</v>
      </c>
      <c r="AS29" s="11"/>
      <c r="AU29" s="12"/>
    </row>
    <row r="30" spans="1:47" s="13" customFormat="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0">
        <f t="shared" ref="X30:AR30" si="3">SUM(X28:X29)</f>
        <v>1</v>
      </c>
      <c r="Y30" s="20">
        <f t="shared" si="3"/>
        <v>0</v>
      </c>
      <c r="Z30" s="20"/>
      <c r="AA30" s="20"/>
      <c r="AB30" s="20"/>
      <c r="AC30" s="40">
        <f t="shared" si="3"/>
        <v>1</v>
      </c>
      <c r="AD30" s="40">
        <f t="shared" si="3"/>
        <v>0</v>
      </c>
      <c r="AE30" s="40">
        <f t="shared" si="3"/>
        <v>0</v>
      </c>
      <c r="AF30" s="40">
        <f t="shared" si="3"/>
        <v>0</v>
      </c>
      <c r="AG30" s="40"/>
      <c r="AH30" s="40"/>
      <c r="AI30" s="40">
        <f t="shared" si="3"/>
        <v>0</v>
      </c>
      <c r="AJ30" s="40">
        <f t="shared" si="3"/>
        <v>0</v>
      </c>
      <c r="AK30" s="40">
        <f t="shared" si="3"/>
        <v>0</v>
      </c>
      <c r="AL30" s="40">
        <f t="shared" si="3"/>
        <v>0</v>
      </c>
      <c r="AM30" s="40">
        <f t="shared" si="3"/>
        <v>0</v>
      </c>
      <c r="AN30" s="40">
        <f t="shared" si="3"/>
        <v>0</v>
      </c>
      <c r="AO30" s="40">
        <f t="shared" si="3"/>
        <v>0</v>
      </c>
      <c r="AP30" s="40">
        <f t="shared" si="3"/>
        <v>0</v>
      </c>
      <c r="AQ30" s="20">
        <f t="shared" si="3"/>
        <v>0</v>
      </c>
      <c r="AR30" s="20">
        <f t="shared" si="3"/>
        <v>0</v>
      </c>
      <c r="AS30" s="11"/>
      <c r="AT30" s="19"/>
      <c r="AU30" s="15"/>
    </row>
    <row r="31" spans="1:47" ht="27" customHeight="1">
      <c r="A31" s="90"/>
      <c r="B31" s="90"/>
      <c r="C31" s="90"/>
      <c r="X31" s="88"/>
      <c r="Y31" s="88"/>
      <c r="Z31" s="88"/>
      <c r="AA31" s="88"/>
      <c r="AB31" s="88"/>
      <c r="AC31" s="88"/>
      <c r="AD31" s="88"/>
      <c r="AE31" s="88"/>
      <c r="AI31" s="89"/>
      <c r="AJ31" s="89"/>
      <c r="AK31" s="89"/>
      <c r="AL31" s="89"/>
      <c r="AM31" s="89"/>
      <c r="AO31" s="96"/>
      <c r="AP31" s="96"/>
      <c r="AQ31" s="96"/>
      <c r="AR31" s="96"/>
      <c r="AT31" s="19"/>
    </row>
    <row r="32" spans="1:47" ht="13" customHeight="1">
      <c r="A32" s="98" t="s">
        <v>61</v>
      </c>
      <c r="B32" s="98"/>
      <c r="C32" s="98"/>
      <c r="X32" s="95" t="s">
        <v>13</v>
      </c>
      <c r="Y32" s="95"/>
      <c r="Z32" s="95"/>
      <c r="AA32" s="95"/>
      <c r="AB32" s="95"/>
      <c r="AC32" s="95"/>
      <c r="AD32" s="95"/>
      <c r="AE32" s="95"/>
      <c r="AF32" s="16"/>
      <c r="AG32" s="16"/>
      <c r="AH32" s="16"/>
      <c r="AI32" s="91" t="s">
        <v>14</v>
      </c>
      <c r="AJ32" s="91"/>
      <c r="AK32" s="91"/>
      <c r="AL32" s="91"/>
      <c r="AM32" s="91"/>
      <c r="AN32" s="16"/>
      <c r="AO32" s="87" t="s">
        <v>15</v>
      </c>
      <c r="AP32" s="87"/>
      <c r="AQ32" s="87"/>
      <c r="AR32" s="87"/>
      <c r="AT32" s="19"/>
    </row>
    <row r="33" spans="1:46" ht="13" customHeight="1">
      <c r="A33" s="85" t="s">
        <v>62</v>
      </c>
      <c r="B33" s="86"/>
      <c r="C33" s="86"/>
      <c r="X33" s="92" t="s">
        <v>71</v>
      </c>
      <c r="Y33" s="93"/>
      <c r="Z33" s="93"/>
      <c r="AA33" s="93"/>
      <c r="AB33" s="93"/>
      <c r="AC33" s="93"/>
      <c r="AD33" s="93"/>
      <c r="AE33" s="94"/>
      <c r="AI33" s="97" t="s">
        <v>72</v>
      </c>
      <c r="AJ33" s="97"/>
      <c r="AK33" s="97"/>
      <c r="AL33" s="97"/>
      <c r="AM33" s="97"/>
      <c r="AO33" s="97" t="s">
        <v>73</v>
      </c>
      <c r="AP33" s="97"/>
      <c r="AQ33" s="97"/>
      <c r="AR33" s="97"/>
      <c r="AT33" s="19"/>
    </row>
    <row r="34" spans="1:46" ht="13" customHeight="1">
      <c r="AT34" s="19"/>
    </row>
    <row r="35" spans="1:46">
      <c r="AT35" s="19"/>
    </row>
    <row r="36" spans="1:46">
      <c r="AT36" s="19"/>
    </row>
  </sheetData>
  <sheetProtection formatCells="0" formatColumns="0" formatRows="0" insertColumns="0" insertRows="0" insertHyperlinks="0" deleteRows="0" sort="0" autoFilter="0" pivotTables="0"/>
  <mergeCells count="37">
    <mergeCell ref="A29:F29"/>
    <mergeCell ref="AU3:AU4"/>
    <mergeCell ref="B5:E7"/>
    <mergeCell ref="F5:F7"/>
    <mergeCell ref="A28:F28"/>
    <mergeCell ref="AJ3:AK3"/>
    <mergeCell ref="AF3:AI3"/>
    <mergeCell ref="AT3:AT4"/>
    <mergeCell ref="AQ5:AR6"/>
    <mergeCell ref="X5:AP5"/>
    <mergeCell ref="AO6:AP6"/>
    <mergeCell ref="AK6:AL6"/>
    <mergeCell ref="AC6:AD6"/>
    <mergeCell ref="AE6:AF6"/>
    <mergeCell ref="AI6:AJ6"/>
    <mergeCell ref="A33:C33"/>
    <mergeCell ref="AO32:AR32"/>
    <mergeCell ref="X31:AE31"/>
    <mergeCell ref="AI31:AM31"/>
    <mergeCell ref="A31:C31"/>
    <mergeCell ref="AI32:AM32"/>
    <mergeCell ref="X33:AE33"/>
    <mergeCell ref="X32:AE32"/>
    <mergeCell ref="AO31:AR31"/>
    <mergeCell ref="AI33:AM33"/>
    <mergeCell ref="AO33:AR33"/>
    <mergeCell ref="A32:C32"/>
    <mergeCell ref="AD2:AR2"/>
    <mergeCell ref="A4:AR4"/>
    <mergeCell ref="A2:B2"/>
    <mergeCell ref="A5:A7"/>
    <mergeCell ref="X6:Y6"/>
    <mergeCell ref="AN3:AR3"/>
    <mergeCell ref="AM6:AN6"/>
    <mergeCell ref="X2:AC2"/>
    <mergeCell ref="C2:F2"/>
    <mergeCell ref="D3:AE3"/>
  </mergeCells>
  <phoneticPr fontId="1" type="noConversion"/>
  <conditionalFormatting sqref="X8:AR27">
    <cfRule type="cellIs" dxfId="11" priority="219" stopIfTrue="1" operator="equal">
      <formula>"na"</formula>
    </cfRule>
  </conditionalFormatting>
  <conditionalFormatting sqref="X8:AR27">
    <cfRule type="cellIs" dxfId="10" priority="218" stopIfTrue="1" operator="notBetween">
      <formula>70</formula>
      <formula>100</formula>
    </cfRule>
  </conditionalFormatting>
  <conditionalFormatting sqref="X8:AR27">
    <cfRule type="cellIs" dxfId="9" priority="212" operator="greaterThan">
      <formula>69</formula>
    </cfRule>
    <cfRule type="cellIs" dxfId="8" priority="213" operator="lessThan">
      <formula>70</formula>
    </cfRule>
  </conditionalFormatting>
  <conditionalFormatting sqref="X8:AR27">
    <cfRule type="containsText" dxfId="7" priority="197" operator="containsText" text="NP">
      <formula>NOT(ISERROR(SEARCH("NP",X8)))</formula>
    </cfRule>
    <cfRule type="containsText" dxfId="6" priority="199" operator="containsText" text="NP">
      <formula>NOT(ISERROR(SEARCH("NP",X8)))</formula>
    </cfRule>
  </conditionalFormatting>
  <conditionalFormatting sqref="AQ8:AR27">
    <cfRule type="containsErrors" dxfId="5" priority="198">
      <formula>ISERROR(AQ8)</formula>
    </cfRule>
  </conditionalFormatting>
  <conditionalFormatting sqref="X8:AR28">
    <cfRule type="containsText" dxfId="4" priority="196" operator="containsText" text="NP">
      <formula>NOT(ISERROR(SEARCH("NP",X8)))</formula>
    </cfRule>
  </conditionalFormatting>
  <conditionalFormatting sqref="X28:AR30">
    <cfRule type="containsErrors" dxfId="3" priority="194">
      <formula>ISERROR(X28)</formula>
    </cfRule>
    <cfRule type="containsErrors" dxfId="2" priority="195">
      <formula>ISERROR(X28)</formula>
    </cfRule>
  </conditionalFormatting>
  <conditionalFormatting sqref="X8:AR27">
    <cfRule type="cellIs" dxfId="1" priority="152" operator="lessThan">
      <formula>70</formula>
    </cfRule>
    <cfRule type="containsText" dxfId="0" priority="153" operator="containsText" text="NP">
      <formula>NOT(ISERROR(SEARCH("NP",X8)))</formula>
    </cfRule>
  </conditionalFormatting>
  <printOptions horizontalCentered="1"/>
  <pageMargins left="0.39370078740157483" right="0.39370078740157483" top="1.1811023622047245" bottom="0.59055118110236227" header="7.874015748031496E-2" footer="0.19685039370078741"/>
  <pageSetup scale="68" orientation="landscape"/>
  <headerFooter alignWithMargins="0">
    <oddHeader>&amp;C&amp;G&amp;R&amp;"Arial,Negrita"&amp;8_x000D__x000D__x000D_&amp;12_x000D_&amp;P            &amp;N                &amp;K00+000  .</oddHeader>
  </headerFooter>
  <ignoredErrors>
    <ignoredError sqref="AP30:AR30 AP28:AR29 X29:Y29 X30:Y30 AC29:AD29 AC30:AD30 AE28:AF29 AE30:AF30 AI28:AO29 AI30:AO30 Y28 AD28" evalError="1"/>
    <ignoredError sqref="AP32:AR32 AP4:AR4 A2:B2 AC2 A3 AP3:AR3 AE33:AF33 AJ33:AN33 AP33:AR33 AE31:AF31 AJ31:AN31 AP31:AR31 AP2:AR2 AI3 AK3:AM3 C3 D2:F2 A4:F4 Y31 Y33 X2:Y2 X4:Y4 X32:Y32 AC31:AD31 AC33:AD33 AC4:AD4 AC32:AD32 AF3 AE2:AF2 AE4:AF4 AE32:AF32 AI2:AO2 AO3 AI4:AO4 AI32:AO32" numberStoredAsText="1"/>
  </ignoredErrors>
  <legacyDrawingHF r:id="rId1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J19"/>
  <sheetViews>
    <sheetView workbookViewId="0">
      <selection activeCell="C25" sqref="C25"/>
    </sheetView>
  </sheetViews>
  <sheetFormatPr baseColWidth="10" defaultRowHeight="13"/>
  <cols>
    <col min="1" max="1" width="8.6640625" style="22" customWidth="1"/>
    <col min="2" max="2" width="10.6640625" customWidth="1"/>
  </cols>
  <sheetData>
    <row r="1" spans="1:10" ht="16">
      <c r="A1" s="126" t="s">
        <v>46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0" ht="16">
      <c r="A2" s="25"/>
      <c r="B2" s="24"/>
      <c r="C2" s="24"/>
      <c r="D2" s="24"/>
      <c r="E2" s="24"/>
      <c r="F2" s="24"/>
      <c r="G2" s="24"/>
      <c r="H2" s="24"/>
      <c r="I2" s="24"/>
      <c r="J2" s="24"/>
    </row>
    <row r="3" spans="1:10" ht="16">
      <c r="A3" s="25"/>
      <c r="B3" s="24"/>
      <c r="C3" s="24"/>
      <c r="D3" s="24"/>
      <c r="E3" s="24"/>
      <c r="F3" s="24"/>
      <c r="G3" s="24"/>
      <c r="H3" s="24"/>
      <c r="I3" s="24"/>
      <c r="J3" s="24"/>
    </row>
    <row r="4" spans="1:10" ht="16">
      <c r="A4" s="26" t="s">
        <v>19</v>
      </c>
      <c r="B4" s="23" t="s">
        <v>20</v>
      </c>
      <c r="C4" s="23"/>
      <c r="D4" s="23"/>
      <c r="E4" s="23"/>
      <c r="F4" s="23"/>
      <c r="G4" s="23"/>
      <c r="H4" s="24"/>
      <c r="I4" s="24"/>
      <c r="J4" s="24"/>
    </row>
    <row r="5" spans="1:10" ht="16">
      <c r="A5" s="26" t="s">
        <v>21</v>
      </c>
      <c r="B5" s="23" t="s">
        <v>22</v>
      </c>
      <c r="C5" s="23"/>
      <c r="D5" s="23"/>
      <c r="E5" s="23"/>
      <c r="F5" s="23"/>
      <c r="G5" s="23"/>
      <c r="H5" s="24"/>
      <c r="I5" s="24"/>
      <c r="J5" s="24"/>
    </row>
    <row r="6" spans="1:10" ht="16">
      <c r="A6" s="26" t="s">
        <v>31</v>
      </c>
      <c r="B6" s="23" t="s">
        <v>23</v>
      </c>
      <c r="C6" s="23"/>
      <c r="D6" s="23"/>
      <c r="E6" s="23"/>
      <c r="F6" s="23"/>
      <c r="G6" s="23"/>
      <c r="H6" s="24"/>
      <c r="I6" s="24"/>
      <c r="J6" s="24"/>
    </row>
    <row r="7" spans="1:10" ht="16">
      <c r="A7" s="26" t="s">
        <v>32</v>
      </c>
      <c r="B7" s="23" t="s">
        <v>24</v>
      </c>
      <c r="C7" s="23"/>
      <c r="D7" s="23"/>
      <c r="E7" s="23"/>
      <c r="F7" s="23"/>
      <c r="G7" s="23"/>
      <c r="H7" s="24"/>
      <c r="I7" s="24"/>
      <c r="J7" s="24"/>
    </row>
    <row r="8" spans="1:10" ht="16">
      <c r="A8" s="26" t="s">
        <v>33</v>
      </c>
      <c r="B8" s="23" t="s">
        <v>25</v>
      </c>
      <c r="C8" s="23"/>
      <c r="D8" s="23"/>
      <c r="E8" s="23"/>
      <c r="F8" s="23"/>
      <c r="G8" s="23"/>
      <c r="H8" s="24"/>
      <c r="I8" s="24"/>
      <c r="J8" s="24"/>
    </row>
    <row r="9" spans="1:10" ht="16">
      <c r="A9" s="26" t="s">
        <v>34</v>
      </c>
      <c r="B9" s="23" t="s">
        <v>26</v>
      </c>
      <c r="C9" s="23"/>
      <c r="D9" s="23"/>
      <c r="E9" s="23"/>
      <c r="F9" s="23"/>
      <c r="G9" s="23"/>
      <c r="H9" s="24"/>
      <c r="I9" s="24"/>
      <c r="J9" s="24"/>
    </row>
    <row r="10" spans="1:10" ht="16">
      <c r="A10" s="26" t="s">
        <v>35</v>
      </c>
      <c r="B10" s="23" t="s">
        <v>27</v>
      </c>
      <c r="C10" s="23"/>
      <c r="D10" s="23"/>
      <c r="E10" s="23"/>
      <c r="F10" s="23"/>
      <c r="G10" s="23"/>
      <c r="H10" s="24"/>
      <c r="I10" s="24"/>
      <c r="J10" s="24"/>
    </row>
    <row r="11" spans="1:10" ht="16">
      <c r="A11" s="26" t="s">
        <v>36</v>
      </c>
      <c r="B11" s="23" t="s">
        <v>47</v>
      </c>
      <c r="C11" s="23"/>
      <c r="D11" s="23"/>
      <c r="E11" s="23"/>
      <c r="F11" s="23"/>
      <c r="G11" s="23"/>
      <c r="H11" s="24"/>
      <c r="I11" s="24"/>
      <c r="J11" s="24"/>
    </row>
    <row r="12" spans="1:10" ht="16">
      <c r="A12" s="26" t="s">
        <v>37</v>
      </c>
      <c r="B12" s="23" t="s">
        <v>48</v>
      </c>
      <c r="C12" s="23"/>
      <c r="D12" s="23"/>
      <c r="E12" s="23"/>
      <c r="F12" s="23"/>
      <c r="G12" s="23"/>
      <c r="H12" s="24"/>
      <c r="I12" s="24"/>
      <c r="J12" s="24"/>
    </row>
    <row r="13" spans="1:10" ht="16">
      <c r="A13" s="26" t="s">
        <v>38</v>
      </c>
      <c r="B13" s="23" t="s">
        <v>28</v>
      </c>
      <c r="C13" s="23"/>
      <c r="D13" s="23"/>
      <c r="E13" s="23"/>
      <c r="F13" s="23"/>
      <c r="G13" s="23"/>
      <c r="H13" s="24"/>
      <c r="I13" s="24"/>
      <c r="J13" s="24"/>
    </row>
    <row r="14" spans="1:10" ht="16">
      <c r="A14" s="26" t="s">
        <v>39</v>
      </c>
      <c r="B14" s="23" t="s">
        <v>55</v>
      </c>
      <c r="C14" s="23"/>
      <c r="D14" s="23"/>
      <c r="E14" s="23"/>
      <c r="F14" s="23"/>
      <c r="G14" s="23"/>
      <c r="H14" s="24"/>
      <c r="I14" s="24"/>
      <c r="J14" s="24"/>
    </row>
    <row r="15" spans="1:10" ht="16">
      <c r="A15" s="26" t="s">
        <v>40</v>
      </c>
      <c r="B15" s="23" t="s">
        <v>29</v>
      </c>
      <c r="C15" s="23"/>
      <c r="D15" s="23"/>
      <c r="E15" s="23"/>
      <c r="F15" s="23"/>
      <c r="G15" s="23"/>
      <c r="H15" s="24"/>
      <c r="I15" s="24"/>
      <c r="J15" s="24"/>
    </row>
    <row r="16" spans="1:10" ht="16">
      <c r="A16" s="26" t="s">
        <v>41</v>
      </c>
      <c r="B16" s="23" t="s">
        <v>30</v>
      </c>
      <c r="C16" s="23"/>
      <c r="D16" s="23"/>
      <c r="E16" s="23"/>
      <c r="F16" s="23"/>
      <c r="G16" s="23"/>
      <c r="H16" s="24"/>
      <c r="I16" s="24"/>
      <c r="J16" s="24"/>
    </row>
    <row r="18" spans="1:2" ht="14">
      <c r="A18" s="36" t="s">
        <v>52</v>
      </c>
      <c r="B18" s="23" t="s">
        <v>49</v>
      </c>
    </row>
    <row r="19" spans="1:2" ht="14">
      <c r="A19" s="36" t="s">
        <v>56</v>
      </c>
      <c r="B19" s="27" t="s">
        <v>57</v>
      </c>
    </row>
  </sheetData>
  <mergeCells count="1">
    <mergeCell ref="A1:J1"/>
  </mergeCells>
  <phoneticPr fontId="1" type="noConversion"/>
  <pageMargins left="0.7" right="0.7" top="0.75" bottom="0.75" header="0.3" footer="0.3"/>
  <pageSetup scale="6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MATERIA</vt:lpstr>
      <vt:lpstr>INSTRUCTIVO DE LLENADO</vt:lpstr>
      <vt:lpstr>'INSTRUCTIVO DE LLENADO'!Área_de_impresión</vt:lpstr>
      <vt:lpstr>MATERIA!Área_de_impresión</vt:lpstr>
      <vt:lpstr>MATERIA!Títulos_a_imprimir</vt:lpstr>
    </vt:vector>
  </TitlesOfParts>
  <Company>Particular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 DENOVA</dc:creator>
  <cp:lastModifiedBy>Microsoft Office User</cp:lastModifiedBy>
  <cp:lastPrinted>2024-03-01T19:59:42Z</cp:lastPrinted>
  <dcterms:created xsi:type="dcterms:W3CDTF">2007-06-13T22:53:16Z</dcterms:created>
  <dcterms:modified xsi:type="dcterms:W3CDTF">2024-10-28T18:34:23Z</dcterms:modified>
</cp:coreProperties>
</file>