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comp\Downloads\CURSO-MIERCOLES\"/>
    </mc:Choice>
  </mc:AlternateContent>
  <bookViews>
    <workbookView xWindow="0" yWindow="0" windowWidth="28800" windowHeight="12330" activeTab="1"/>
  </bookViews>
  <sheets>
    <sheet name="EDITABLE" sheetId="2" r:id="rId1"/>
    <sheet name="EJ24" sheetId="11" r:id="rId2"/>
  </sheets>
  <definedNames>
    <definedName name="_xlnm._FilterDatabase" localSheetId="0" hidden="1">EDITABLE!$F$11:$L$57</definedName>
    <definedName name="_xlnm._FilterDatabase" localSheetId="1" hidden="1">'EJ24'!$F$11:$L$58</definedName>
    <definedName name="_xlnm.Print_Area" localSheetId="0">EDITABLE!$B$2:$V$63</definedName>
    <definedName name="_xlnm.Print_Area" localSheetId="1">'EJ24'!$B$2:$V$64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11" l="1"/>
  <c r="Q57" i="11"/>
  <c r="P57" i="11"/>
  <c r="O57" i="11"/>
  <c r="N57" i="11"/>
  <c r="M57" i="11"/>
  <c r="L57" i="11"/>
  <c r="K57" i="11"/>
  <c r="J57" i="11"/>
  <c r="I57" i="11"/>
  <c r="R57" i="11" s="1"/>
  <c r="H57" i="11"/>
  <c r="G57" i="11"/>
  <c r="F57" i="11"/>
  <c r="Q56" i="11"/>
  <c r="P56" i="11"/>
  <c r="O56" i="11"/>
  <c r="N56" i="11"/>
  <c r="M56" i="11"/>
  <c r="L56" i="11"/>
  <c r="K56" i="11"/>
  <c r="J56" i="11"/>
  <c r="I56" i="11"/>
  <c r="R56" i="11" s="1"/>
  <c r="H56" i="11"/>
  <c r="G56" i="11"/>
  <c r="F56" i="11"/>
  <c r="Q55" i="11"/>
  <c r="P55" i="11"/>
  <c r="O55" i="11"/>
  <c r="N55" i="11"/>
  <c r="M55" i="11"/>
  <c r="L55" i="11"/>
  <c r="K55" i="11"/>
  <c r="J55" i="11"/>
  <c r="I55" i="11"/>
  <c r="R55" i="11" s="1"/>
  <c r="H55" i="11"/>
  <c r="G55" i="11"/>
  <c r="F55" i="11"/>
  <c r="Q54" i="11"/>
  <c r="Q58" i="11" s="1"/>
  <c r="P54" i="11"/>
  <c r="P58" i="11" s="1"/>
  <c r="O54" i="11"/>
  <c r="O58" i="11" s="1"/>
  <c r="N54" i="11"/>
  <c r="N58" i="11" s="1"/>
  <c r="M54" i="11"/>
  <c r="M58" i="11" s="1"/>
  <c r="L54" i="11"/>
  <c r="L58" i="11" s="1"/>
  <c r="K54" i="11"/>
  <c r="K58" i="11" s="1"/>
  <c r="J54" i="11"/>
  <c r="J58" i="11" s="1"/>
  <c r="I54" i="11"/>
  <c r="I58" i="11" s="1"/>
  <c r="H54" i="11"/>
  <c r="H58" i="11" s="1"/>
  <c r="G54" i="11"/>
  <c r="G58" i="11" s="1"/>
  <c r="F54" i="11"/>
  <c r="F58" i="11" s="1"/>
  <c r="Q53" i="11"/>
  <c r="P53" i="11"/>
  <c r="O53" i="11"/>
  <c r="N53" i="11"/>
  <c r="M53" i="11"/>
  <c r="L53" i="11"/>
  <c r="K53" i="11"/>
  <c r="J53" i="11"/>
  <c r="I53" i="11"/>
  <c r="H53" i="11"/>
  <c r="G53" i="11"/>
  <c r="F53" i="11"/>
  <c r="T52" i="11"/>
  <c r="T49" i="11"/>
  <c r="T48" i="11"/>
  <c r="T47" i="11"/>
  <c r="T46" i="1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2" i="11"/>
  <c r="T10" i="11"/>
  <c r="R58" i="11" l="1"/>
  <c r="Q59" i="11"/>
  <c r="R59" i="11" s="1"/>
  <c r="Q53" i="2"/>
  <c r="Q54" i="2"/>
  <c r="Q55" i="2"/>
  <c r="Q56" i="2"/>
  <c r="F52" i="2"/>
  <c r="F53" i="2"/>
  <c r="F54" i="2"/>
  <c r="F55" i="2"/>
  <c r="F56" i="2"/>
  <c r="T10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R55" i="2" l="1"/>
  <c r="Q57" i="2"/>
  <c r="R56" i="2" s="1"/>
  <c r="F57" i="2"/>
  <c r="G52" i="2"/>
  <c r="H52" i="2"/>
  <c r="I52" i="2"/>
  <c r="J52" i="2"/>
  <c r="K52" i="2"/>
  <c r="L52" i="2"/>
  <c r="M52" i="2"/>
  <c r="N52" i="2"/>
  <c r="O52" i="2"/>
  <c r="P52" i="2"/>
  <c r="Q52" i="2"/>
  <c r="R54" i="2" l="1"/>
  <c r="R53" i="2"/>
  <c r="P56" i="2"/>
  <c r="O56" i="2"/>
  <c r="N56" i="2"/>
  <c r="M56" i="2"/>
  <c r="L56" i="2"/>
  <c r="K56" i="2"/>
  <c r="J56" i="2"/>
  <c r="I56" i="2"/>
  <c r="H56" i="2"/>
  <c r="G56" i="2"/>
  <c r="P55" i="2"/>
  <c r="O55" i="2"/>
  <c r="N55" i="2"/>
  <c r="M55" i="2"/>
  <c r="L55" i="2"/>
  <c r="K55" i="2"/>
  <c r="J55" i="2"/>
  <c r="I55" i="2"/>
  <c r="H55" i="2"/>
  <c r="G55" i="2"/>
  <c r="P54" i="2"/>
  <c r="O54" i="2"/>
  <c r="N54" i="2"/>
  <c r="M54" i="2"/>
  <c r="L54" i="2"/>
  <c r="K54" i="2"/>
  <c r="J54" i="2"/>
  <c r="I54" i="2"/>
  <c r="H54" i="2"/>
  <c r="G54" i="2"/>
  <c r="P53" i="2"/>
  <c r="O53" i="2"/>
  <c r="N53" i="2"/>
  <c r="M53" i="2"/>
  <c r="L53" i="2"/>
  <c r="K53" i="2"/>
  <c r="J53" i="2"/>
  <c r="I53" i="2"/>
  <c r="H53" i="2"/>
  <c r="G53" i="2"/>
  <c r="L57" i="2" l="1"/>
  <c r="N57" i="2"/>
  <c r="P57" i="2"/>
  <c r="K57" i="2"/>
  <c r="M57" i="2"/>
  <c r="O57" i="2"/>
  <c r="I57" i="2"/>
  <c r="J57" i="2"/>
  <c r="H57" i="2"/>
  <c r="G57" i="2"/>
  <c r="Q58" i="2" l="1"/>
  <c r="R58" i="2" s="1"/>
  <c r="R57" i="2"/>
</calcChain>
</file>

<file path=xl/sharedStrings.xml><?xml version="1.0" encoding="utf-8"?>
<sst xmlns="http://schemas.openxmlformats.org/spreadsheetml/2006/main" count="532" uniqueCount="253">
  <si>
    <t xml:space="preserve">DEPARTAMENTO  ACADÉMICO:  </t>
  </si>
  <si>
    <t>TECNOLÓGICO NACIONAL DE MÉXICO</t>
  </si>
  <si>
    <t>CARRERA:</t>
  </si>
  <si>
    <t>INSTITUTO TECNOLÓGICO DE ZACATEPEC</t>
  </si>
  <si>
    <t>PERIODO DE INGRESO DE LA COHORTE:</t>
  </si>
  <si>
    <t>DEPTO. DESARROLLO ACADÉMICO</t>
  </si>
  <si>
    <t>PERIODO DE ACTUALIZACIÓN DEL REGISTRO:</t>
  </si>
  <si>
    <t>COORD. INSTITUCIONAL DE TUTORÍAS</t>
  </si>
  <si>
    <t>SEGUIMIENTO DE LA COHORTE GENERACIONAL</t>
  </si>
  <si>
    <t>CRÉDITOS ESPERADOS AL SEMESTRE:</t>
  </si>
  <si>
    <t>GESTIÓN RETÍCULA</t>
  </si>
  <si>
    <t xml:space="preserve">SECUENCIA DEL SEMESTRE: </t>
  </si>
  <si>
    <t>CRÉDITOS</t>
  </si>
  <si>
    <t>AVANCE</t>
  </si>
  <si>
    <t>PROM</t>
  </si>
  <si>
    <t>No.</t>
  </si>
  <si>
    <t>NO. CTRL</t>
  </si>
  <si>
    <t>NOMBRE COMPLETO</t>
  </si>
  <si>
    <t>SEXO</t>
  </si>
  <si>
    <t>SEM1</t>
  </si>
  <si>
    <t>SEM2</t>
  </si>
  <si>
    <t>SEM3</t>
  </si>
  <si>
    <t>SEM4</t>
  </si>
  <si>
    <t>SEM5</t>
  </si>
  <si>
    <t>SEM6</t>
  </si>
  <si>
    <t>SEM7</t>
  </si>
  <si>
    <t>SEM8</t>
  </si>
  <si>
    <t>SEM9</t>
  </si>
  <si>
    <t>SEM10</t>
  </si>
  <si>
    <t>SEM11</t>
  </si>
  <si>
    <t>SEM12</t>
  </si>
  <si>
    <t>APROBADOS</t>
  </si>
  <si>
    <t>%</t>
  </si>
  <si>
    <t>% ATRASO</t>
  </si>
  <si>
    <t>GRAL</t>
  </si>
  <si>
    <t>ESTADO ACADÉMICO</t>
  </si>
  <si>
    <t>TOTAL %</t>
  </si>
  <si>
    <t>INSCRITOS (SI)</t>
  </si>
  <si>
    <t>% INSCRITOS (Si):</t>
  </si>
  <si>
    <t>NO INSCRITOS (No)</t>
  </si>
  <si>
    <t>%NO INSCRITOS (No):</t>
  </si>
  <si>
    <t>DESERCIÓN (DES)</t>
  </si>
  <si>
    <t>% DESERCIÓN (DES):</t>
  </si>
  <si>
    <t>EGRESO (EGR)</t>
  </si>
  <si>
    <t>% EGRESO (EGR):</t>
  </si>
  <si>
    <t>TOTAL</t>
  </si>
  <si>
    <t>% TOTAL</t>
  </si>
  <si>
    <t>Estudiantes inscritos en atraso reticular -&gt;</t>
  </si>
  <si>
    <t>% Atraso Reticular</t>
  </si>
  <si>
    <t>SISTEMAS Y COMPUTACIÓN</t>
  </si>
  <si>
    <t>Nombre y Firma del  Coordinador de Tutoría del PE</t>
  </si>
  <si>
    <t>SALVADOR JAIR OCAMPO VEGA</t>
  </si>
  <si>
    <t xml:space="preserve">Nombre y Firma del Jefe de Depto. Académico </t>
  </si>
  <si>
    <t>EUGENIO CÉSAR VELÁZQUEZ SANTANA</t>
  </si>
  <si>
    <t>INGENIERÍA EN SISTEMAS COMPUTACIONALES</t>
  </si>
  <si>
    <t>EJ24</t>
  </si>
  <si>
    <t>H</t>
  </si>
  <si>
    <t>Si</t>
  </si>
  <si>
    <t>No</t>
  </si>
  <si>
    <t>M</t>
  </si>
  <si>
    <t>25</t>
  </si>
  <si>
    <t>52</t>
  </si>
  <si>
    <t>100</t>
  </si>
  <si>
    <t>9</t>
  </si>
  <si>
    <t>69</t>
  </si>
  <si>
    <t>24</t>
  </si>
  <si>
    <t>48</t>
  </si>
  <si>
    <t>40</t>
  </si>
  <si>
    <t>AD22</t>
  </si>
  <si>
    <t>EJ23</t>
  </si>
  <si>
    <t>AD23</t>
  </si>
  <si>
    <t>AD24</t>
  </si>
  <si>
    <t>142</t>
  </si>
  <si>
    <t>45</t>
  </si>
  <si>
    <t>1</t>
  </si>
  <si>
    <t>44</t>
  </si>
  <si>
    <t>11</t>
  </si>
  <si>
    <t>54</t>
  </si>
  <si>
    <t>EJ25</t>
  </si>
  <si>
    <t>63</t>
  </si>
  <si>
    <t>49</t>
  </si>
  <si>
    <t>19</t>
  </si>
  <si>
    <t>32</t>
  </si>
  <si>
    <t>33</t>
  </si>
  <si>
    <t>AD25</t>
  </si>
  <si>
    <t>EJ26</t>
  </si>
  <si>
    <t>AD26</t>
  </si>
  <si>
    <t>119</t>
  </si>
  <si>
    <t>8</t>
  </si>
  <si>
    <t>4</t>
  </si>
  <si>
    <t>30</t>
  </si>
  <si>
    <t>41</t>
  </si>
  <si>
    <t>29</t>
  </si>
  <si>
    <t>EJ27</t>
  </si>
  <si>
    <t>AD27</t>
  </si>
  <si>
    <t>EJ28</t>
  </si>
  <si>
    <t>25.66</t>
  </si>
  <si>
    <t>23.33</t>
  </si>
  <si>
    <t>11.66</t>
  </si>
  <si>
    <t>MARIO HUMBERTO TIBURCIO ZÚÑIGA</t>
  </si>
  <si>
    <t>Nombre y firma del Docente Tutor</t>
  </si>
  <si>
    <t xml:space="preserve">NOMBRE DEL DOCENTE TUTOR: </t>
  </si>
  <si>
    <t>22090581</t>
  </si>
  <si>
    <t>ALBAVERA SANTES JONATHAN</t>
  </si>
  <si>
    <t>22090586</t>
  </si>
  <si>
    <t>ARAGON ESCOBAR HELENA CRISTEL</t>
  </si>
  <si>
    <t>22090591</t>
  </si>
  <si>
    <t>BAHENA ALEMAN OSCAR</t>
  </si>
  <si>
    <t>22090596</t>
  </si>
  <si>
    <t>BALTAZAR GUERRERO ERICK JONATHAN</t>
  </si>
  <si>
    <t>22090601</t>
  </si>
  <si>
    <t>BAUTISTA DIAZ MARTIN ANTONIO</t>
  </si>
  <si>
    <t>22090606</t>
  </si>
  <si>
    <t>CASTAÑEDA JUAREZ ARANZA</t>
  </si>
  <si>
    <t>22090611</t>
  </si>
  <si>
    <t>CONTRERAS VIDAL LUIS FERNANDO</t>
  </si>
  <si>
    <t>22090616</t>
  </si>
  <si>
    <t>DIAZ URIBE ALEXANDER</t>
  </si>
  <si>
    <t>22090621</t>
  </si>
  <si>
    <t>DOMINGUEZ LOPEZ EDGAR</t>
  </si>
  <si>
    <t>22090626</t>
  </si>
  <si>
    <t>EUGENIO MORALES JOSE GABRIEL</t>
  </si>
  <si>
    <t>22090631</t>
  </si>
  <si>
    <t>FLORES APOLINAR KEVIN RODOLFO</t>
  </si>
  <si>
    <t>22090636</t>
  </si>
  <si>
    <t>GALVAN HUICOCHEA STEPHANY</t>
  </si>
  <si>
    <t>22090638</t>
  </si>
  <si>
    <t>GARCIA MALDONADO LIZETH</t>
  </si>
  <si>
    <t>22090643</t>
  </si>
  <si>
    <t>GARDUÑO NAVA FERNANDO</t>
  </si>
  <si>
    <t>22090648</t>
  </si>
  <si>
    <t>GONZALEZ DIAZ EDUARDO TLACAELEL</t>
  </si>
  <si>
    <t>22090653</t>
  </si>
  <si>
    <t>HERNANDEZ TINOCO DALIA</t>
  </si>
  <si>
    <t>22090658</t>
  </si>
  <si>
    <t>HERRERA TORRES KARLA PALOMA</t>
  </si>
  <si>
    <t>22090663</t>
  </si>
  <si>
    <t>JAIMES ESTEBAN MARCOS IVAN</t>
  </si>
  <si>
    <t>22090668</t>
  </si>
  <si>
    <t>JUAREZ BAHENA CARLOS ADRIAN</t>
  </si>
  <si>
    <t>22090673</t>
  </si>
  <si>
    <t>LOPEZ DOMINGUEZ FABIAN</t>
  </si>
  <si>
    <t>22090678</t>
  </si>
  <si>
    <t>MALDONADO MARTINEZ ESTRELLA</t>
  </si>
  <si>
    <t>22090683</t>
  </si>
  <si>
    <t>MARTINEZ RAMALES GAEL SALVADOR</t>
  </si>
  <si>
    <t>22090688</t>
  </si>
  <si>
    <t>MEDINA MORA SAID ARTURO</t>
  </si>
  <si>
    <t>22090693</t>
  </si>
  <si>
    <t>MEZA FIGUEROA ERICK SALVADOR</t>
  </si>
  <si>
    <t>22090698</t>
  </si>
  <si>
    <t>MONTOYA LOPEZ GERARDO</t>
  </si>
  <si>
    <t>22090703</t>
  </si>
  <si>
    <t>MUÑOZ TACACHE JONATHAN ALDAHIR</t>
  </si>
  <si>
    <t>22090708</t>
  </si>
  <si>
    <t>OCAMPO LEYVA INGRID MIREYA</t>
  </si>
  <si>
    <t>22090713</t>
  </si>
  <si>
    <t>OSORIO CORDERO JAZIEL ALEJANDRO</t>
  </si>
  <si>
    <t>22090718</t>
  </si>
  <si>
    <t>PEREZ SANCHEZ KIMBERLY</t>
  </si>
  <si>
    <t>22090723</t>
  </si>
  <si>
    <t>PONCE ANDREU ALAN EDUARDO</t>
  </si>
  <si>
    <t>22090728</t>
  </si>
  <si>
    <t>RAMIREZ SEBASTIAN MALCO SAUL</t>
  </si>
  <si>
    <t>22090733</t>
  </si>
  <si>
    <t>RICO MUÑOZ ANDREA</t>
  </si>
  <si>
    <t>22090738</t>
  </si>
  <si>
    <t>RODRIGUEZ INEZA CHRISTIAN PABLO</t>
  </si>
  <si>
    <t>22090743</t>
  </si>
  <si>
    <t>ROSALES PADILLA VICTOR D'ALEXANDER</t>
  </si>
  <si>
    <t>22090748</t>
  </si>
  <si>
    <t>SALGADO RIVERA LUIS IVAN</t>
  </si>
  <si>
    <t>22090751</t>
  </si>
  <si>
    <t>SANCHEZ AXOMULCO SALVADOR</t>
  </si>
  <si>
    <t>22090754</t>
  </si>
  <si>
    <t>SANTOS DIAZ ANDREA</t>
  </si>
  <si>
    <t>22090759</t>
  </si>
  <si>
    <t>TAPIA ALCAZAR ISAI JESUS</t>
  </si>
  <si>
    <t>22090764</t>
  </si>
  <si>
    <t>VARGAS BAHENA KEVIN FRANCISCO</t>
  </si>
  <si>
    <t>22090769</t>
  </si>
  <si>
    <t>VILLA RODRIGUEZ MISAEL</t>
  </si>
  <si>
    <t>22091005</t>
  </si>
  <si>
    <t>CARVAJAL RODRIGUEZ DAMAR MERARI</t>
  </si>
  <si>
    <t>105</t>
  </si>
  <si>
    <t>129</t>
  </si>
  <si>
    <t>110</t>
  </si>
  <si>
    <t>42</t>
  </si>
  <si>
    <t>38</t>
  </si>
  <si>
    <t>111</t>
  </si>
  <si>
    <t>125</t>
  </si>
  <si>
    <t>107</t>
  </si>
  <si>
    <t>55</t>
  </si>
  <si>
    <t>21</t>
  </si>
  <si>
    <t>7</t>
  </si>
  <si>
    <t>85</t>
  </si>
  <si>
    <t>116</t>
  </si>
  <si>
    <t>134</t>
  </si>
  <si>
    <t>51</t>
  </si>
  <si>
    <t>117</t>
  </si>
  <si>
    <t>96</t>
  </si>
  <si>
    <t>36</t>
  </si>
  <si>
    <t>115</t>
  </si>
  <si>
    <t>3</t>
  </si>
  <si>
    <t>92</t>
  </si>
  <si>
    <t>35</t>
  </si>
  <si>
    <t>104</t>
  </si>
  <si>
    <t>12</t>
  </si>
  <si>
    <t>106</t>
  </si>
  <si>
    <t>120</t>
  </si>
  <si>
    <t>46</t>
  </si>
  <si>
    <t>91</t>
  </si>
  <si>
    <t>88</t>
  </si>
  <si>
    <t>26</t>
  </si>
  <si>
    <t>124</t>
  </si>
  <si>
    <t>47</t>
  </si>
  <si>
    <t>81.54</t>
  </si>
  <si>
    <t>84.18</t>
  </si>
  <si>
    <t>81.3</t>
  </si>
  <si>
    <t>77.18</t>
  </si>
  <si>
    <t>98.36</t>
  </si>
  <si>
    <t>78.54</t>
  </si>
  <si>
    <t>91.73</t>
  </si>
  <si>
    <t>83.22</t>
  </si>
  <si>
    <t>60</t>
  </si>
  <si>
    <t>55.83</t>
  </si>
  <si>
    <t>41.08</t>
  </si>
  <si>
    <t>75.26</t>
  </si>
  <si>
    <t>78.66</t>
  </si>
  <si>
    <t>92.67</t>
  </si>
  <si>
    <t>89.96</t>
  </si>
  <si>
    <t>86.04</t>
  </si>
  <si>
    <t>74.31</t>
  </si>
  <si>
    <t>82.7</t>
  </si>
  <si>
    <t>80.52</t>
  </si>
  <si>
    <t>71.52</t>
  </si>
  <si>
    <t>79.86</t>
  </si>
  <si>
    <t>72.45</t>
  </si>
  <si>
    <t>41.54</t>
  </si>
  <si>
    <t>24.66</t>
  </si>
  <si>
    <t>83.13</t>
  </si>
  <si>
    <t>93.44</t>
  </si>
  <si>
    <t>85.36</t>
  </si>
  <si>
    <t>67.5</t>
  </si>
  <si>
    <t>57.61</t>
  </si>
  <si>
    <t>72.15</t>
  </si>
  <si>
    <t>68.04</t>
  </si>
  <si>
    <t>23.66</t>
  </si>
  <si>
    <t>87.12</t>
  </si>
  <si>
    <t>84.25</t>
  </si>
  <si>
    <t>78.33</t>
  </si>
  <si>
    <t>87.3</t>
  </si>
  <si>
    <t>84.7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</si>
</sst>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6"/>
      <color theme="1"/>
      <name val="Tw Cen MT"/>
      <family val="2"/>
    </font>
    <font>
      <b/>
      <sz val="10"/>
      <color theme="1"/>
      <name val="Tw Cen MT"/>
      <family val="2"/>
    </font>
    <font>
      <sz val="10"/>
      <color theme="1"/>
      <name val="Tw Cen MT"/>
      <family val="2"/>
    </font>
    <font>
      <b/>
      <sz val="10"/>
      <color theme="0"/>
      <name val="Tw Cen MT"/>
      <family val="2"/>
    </font>
    <font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0"/>
      <color rgb="FFC00000"/>
      <name val="Tw Cen MT"/>
      <family val="2"/>
    </font>
    <font>
      <b/>
      <sz val="11"/>
      <color rgb="FFC00000"/>
      <name val="Tw Cen MT"/>
      <family val="2"/>
    </font>
    <font>
      <b/>
      <sz val="9"/>
      <color theme="0"/>
      <name val="Tw Cen MT"/>
      <family val="2"/>
    </font>
    <font>
      <sz val="10"/>
      <name val="Arial"/>
      <family val="2"/>
    </font>
    <font>
      <b/>
      <sz val="10"/>
      <color rgb="FFFF0000"/>
      <name val="Tw Cen MT"/>
      <family val="2"/>
    </font>
    <font>
      <b/>
      <sz val="9"/>
      <color rgb="FFC00000"/>
      <name val="Tw Cen MT"/>
      <family val="2"/>
    </font>
    <font>
      <sz val="11"/>
      <color theme="1"/>
      <name val="Calibri"/>
      <family val="2"/>
      <scheme val="minor"/>
    </font>
    <font>
      <b/>
      <sz val="8"/>
      <color theme="0"/>
      <name val="Tw Cen MT"/>
      <family val="2"/>
    </font>
    <font>
      <b/>
      <sz val="11"/>
      <color theme="0"/>
      <name val="Tw Cen MT"/>
      <family val="2"/>
    </font>
    <font>
      <sz val="11"/>
      <color rgb="FF242424"/>
      <name val="Aptos Narrow"/>
      <charset val="1"/>
    </font>
    <font>
      <b/>
      <sz val="11"/>
      <name val="Tw Cen MT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53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1" fillId="0" borderId="0" applyNumberFormat="0" applyFont="0" applyFill="0" applyBorder="0" applyAlignment="0" applyProtection="0"/>
    <xf numFmtId="9" fontId="14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12" fillId="0" borderId="28" xfId="0" applyNumberFormat="1" applyFont="1" applyBorder="1" applyAlignment="1" applyProtection="1">
      <alignment horizontal="center"/>
      <protection hidden="1"/>
    </xf>
    <xf numFmtId="0" fontId="4" fillId="0" borderId="28" xfId="0" applyFont="1" applyBorder="1" applyAlignment="1" applyProtection="1">
      <alignment horizontal="center"/>
      <protection locked="0"/>
    </xf>
    <xf numFmtId="0" fontId="4" fillId="0" borderId="28" xfId="0" applyFont="1" applyBorder="1" applyProtection="1">
      <protection locked="0"/>
    </xf>
    <xf numFmtId="0" fontId="4" fillId="0" borderId="37" xfId="0" applyFont="1" applyBorder="1" applyProtection="1"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2" borderId="40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/>
      <protection locked="0"/>
    </xf>
    <xf numFmtId="0" fontId="10" fillId="2" borderId="30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 wrapText="1"/>
    </xf>
    <xf numFmtId="0" fontId="15" fillId="2" borderId="31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 applyProtection="1">
      <alignment horizontal="center"/>
      <protection locked="0"/>
    </xf>
    <xf numFmtId="0" fontId="1" fillId="0" borderId="2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5" fillId="2" borderId="41" xfId="0" applyFont="1" applyFill="1" applyBorder="1" applyAlignment="1">
      <alignment vertical="center"/>
    </xf>
    <xf numFmtId="1" fontId="16" fillId="4" borderId="42" xfId="2" applyNumberFormat="1" applyFont="1" applyFill="1" applyBorder="1" applyAlignment="1" applyProtection="1">
      <alignment horizontal="center" vertical="center"/>
    </xf>
    <xf numFmtId="0" fontId="1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" fontId="16" fillId="4" borderId="47" xfId="2" applyNumberFormat="1" applyFont="1" applyFill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/>
      <protection locked="0"/>
    </xf>
    <xf numFmtId="1" fontId="12" fillId="0" borderId="37" xfId="0" applyNumberFormat="1" applyFont="1" applyBorder="1" applyAlignment="1" applyProtection="1">
      <alignment horizontal="center"/>
      <protection hidden="1"/>
    </xf>
    <xf numFmtId="0" fontId="1" fillId="0" borderId="39" xfId="0" applyFont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9" fillId="0" borderId="0" xfId="0" applyFont="1" applyProtection="1"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20" xfId="0" applyFont="1" applyBorder="1" applyProtection="1">
      <protection locked="0"/>
    </xf>
    <xf numFmtId="0" fontId="4" fillId="0" borderId="21" xfId="0" applyFont="1" applyBorder="1" applyAlignment="1">
      <alignment horizontal="center"/>
    </xf>
    <xf numFmtId="0" fontId="4" fillId="0" borderId="18" xfId="0" applyFont="1" applyBorder="1"/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>
      <alignment horizontal="center"/>
    </xf>
    <xf numFmtId="0" fontId="5" fillId="2" borderId="52" xfId="0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0" fontId="5" fillId="2" borderId="53" xfId="0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5" borderId="3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26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16" fillId="4" borderId="45" xfId="0" applyFont="1" applyFill="1" applyBorder="1" applyAlignment="1">
      <alignment horizontal="right" vertical="center"/>
    </xf>
    <xf numFmtId="0" fontId="16" fillId="4" borderId="46" xfId="0" applyFont="1" applyFill="1" applyBorder="1" applyAlignment="1">
      <alignment horizontal="right" vertical="center"/>
    </xf>
    <xf numFmtId="0" fontId="16" fillId="4" borderId="48" xfId="0" applyFont="1" applyFill="1" applyBorder="1" applyAlignment="1" applyProtection="1">
      <alignment horizontal="center" vertical="center"/>
      <protection locked="0"/>
    </xf>
    <xf numFmtId="0" fontId="16" fillId="4" borderId="49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7" fillId="0" borderId="18" xfId="0" applyFont="1" applyBorder="1" applyAlignment="1">
      <alignment horizontal="center"/>
    </xf>
    <xf numFmtId="0" fontId="18" fillId="0" borderId="18" xfId="0" applyFont="1" applyBorder="1" applyAlignment="1" applyProtection="1">
      <alignment horizontal="center"/>
      <protection locked="0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0" fontId="17" fillId="0" borderId="18" xfId="0" quotePrefix="1" applyFont="1" applyBorder="1" applyAlignment="1">
      <alignment horizontal="center"/>
    </xf>
    <xf numFmtId="0" fontId="17" fillId="0" borderId="12" xfId="0" quotePrefix="1" applyFont="1" applyBorder="1" applyAlignment="1">
      <alignment horizontal="center"/>
    </xf>
    <xf numFmtId="0" fontId="3" fillId="5" borderId="45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22" xfId="0" applyFont="1" applyBorder="1" applyAlignment="1" applyProtection="1">
      <alignment horizontal="right"/>
      <protection locked="0"/>
    </xf>
    <xf numFmtId="0" fontId="5" fillId="2" borderId="2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18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5" fillId="2" borderId="29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8" fillId="0" borderId="30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4" fillId="6" borderId="28" xfId="0" applyFont="1" applyFill="1" applyBorder="1" applyAlignment="1" applyProtection="1">
      <alignment horizontal="center"/>
      <protection locked="0"/>
    </xf>
    <xf numFmtId="0" fontId="5" fillId="6" borderId="43" xfId="0" applyFont="1" applyFill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</cellXfs>
  <cellStyles count="3">
    <cellStyle name="Normal" xfId="0" builtinId="0"/>
    <cellStyle name="Normal 2" xfId="1"/>
    <cellStyle name="Porcentaje" xfId="2" builtinId="5"/>
  </cellStyles>
  <dxfs count="8"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rgb="FF006600"/>
      </font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rgb="FF9C0006"/>
      </font>
      <fill>
        <patternFill>
          <bgColor rgb="FFFF8B8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53"/>
      <color rgb="FF006600"/>
      <color rgb="FFFFABAB"/>
      <color rgb="FFFF8B8B"/>
      <color rgb="FFFF6D6D"/>
      <color rgb="FFFF6161"/>
      <color rgb="FFFF3300"/>
      <color rgb="FFFFD54F"/>
      <color rgb="FFFF8205"/>
      <color rgb="FFFF9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view="pageLayout" topLeftCell="A4" zoomScaleNormal="80" zoomScaleSheetLayoutView="80" workbookViewId="0">
      <selection activeCell="B3" sqref="B3:D3"/>
    </sheetView>
  </sheetViews>
  <sheetFormatPr baseColWidth="10" defaultColWidth="4.7109375" defaultRowHeight="14.25" customHeight="1"/>
  <cols>
    <col min="1" max="1" width="7.42578125" style="1" customWidth="1"/>
    <col min="2" max="2" width="4.42578125" style="2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2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</row>
    <row r="2" spans="1:21" ht="15" customHeight="1">
      <c r="B2" s="115" t="s">
        <v>0</v>
      </c>
      <c r="C2" s="116"/>
      <c r="D2" s="116"/>
      <c r="E2" s="117" t="s">
        <v>49</v>
      </c>
      <c r="F2" s="117"/>
      <c r="G2" s="117"/>
      <c r="H2" s="117"/>
      <c r="I2" s="117"/>
      <c r="J2" s="117"/>
      <c r="K2" s="117"/>
      <c r="L2" s="117"/>
      <c r="M2" s="117"/>
      <c r="N2" s="118"/>
      <c r="O2" s="119" t="s">
        <v>1</v>
      </c>
      <c r="P2" s="119"/>
      <c r="Q2" s="119"/>
      <c r="R2" s="119"/>
      <c r="S2" s="119"/>
      <c r="T2" s="119"/>
      <c r="U2" s="120"/>
    </row>
    <row r="3" spans="1:21" ht="14.45" customHeight="1">
      <c r="B3" s="123" t="s">
        <v>101</v>
      </c>
      <c r="C3" s="124"/>
      <c r="D3" s="124"/>
      <c r="E3" s="110" t="s">
        <v>99</v>
      </c>
      <c r="F3" s="110"/>
      <c r="G3" s="110"/>
      <c r="H3" s="110"/>
      <c r="I3" s="110"/>
      <c r="J3" s="110"/>
      <c r="K3" s="110"/>
      <c r="L3" s="110"/>
      <c r="M3" s="110"/>
      <c r="N3" s="111"/>
      <c r="O3" s="121"/>
      <c r="P3" s="121"/>
      <c r="Q3" s="121"/>
      <c r="R3" s="121"/>
      <c r="S3" s="121"/>
      <c r="T3" s="121"/>
      <c r="U3" s="122"/>
    </row>
    <row r="4" spans="1:21" ht="14.45" customHeight="1">
      <c r="B4" s="108" t="s">
        <v>2</v>
      </c>
      <c r="C4" s="109"/>
      <c r="D4" s="109"/>
      <c r="E4" s="110" t="s">
        <v>54</v>
      </c>
      <c r="F4" s="110"/>
      <c r="G4" s="110"/>
      <c r="H4" s="110"/>
      <c r="I4" s="110"/>
      <c r="J4" s="110"/>
      <c r="K4" s="110"/>
      <c r="L4" s="110"/>
      <c r="M4" s="110"/>
      <c r="N4" s="111"/>
      <c r="O4" s="112" t="s">
        <v>3</v>
      </c>
      <c r="P4" s="112"/>
      <c r="Q4" s="112"/>
      <c r="R4" s="112"/>
      <c r="S4" s="112"/>
      <c r="T4" s="112"/>
      <c r="U4" s="113"/>
    </row>
    <row r="5" spans="1:21" ht="14.45" customHeight="1">
      <c r="B5" s="108" t="s">
        <v>4</v>
      </c>
      <c r="C5" s="109"/>
      <c r="D5" s="109"/>
      <c r="E5" s="110"/>
      <c r="F5" s="110"/>
      <c r="G5" s="110"/>
      <c r="H5" s="110"/>
      <c r="I5" s="110"/>
      <c r="J5" s="110"/>
      <c r="K5" s="110"/>
      <c r="L5" s="110"/>
      <c r="M5" s="110"/>
      <c r="N5" s="111"/>
      <c r="O5" s="112" t="s">
        <v>5</v>
      </c>
      <c r="P5" s="112"/>
      <c r="Q5" s="112"/>
      <c r="R5" s="112"/>
      <c r="S5" s="112"/>
      <c r="T5" s="112"/>
      <c r="U5" s="113"/>
    </row>
    <row r="6" spans="1:21" ht="15" customHeight="1">
      <c r="B6" s="88" t="s">
        <v>6</v>
      </c>
      <c r="C6" s="89"/>
      <c r="D6" s="89"/>
      <c r="E6" s="90"/>
      <c r="F6" s="90"/>
      <c r="G6" s="90"/>
      <c r="H6" s="90"/>
      <c r="I6" s="90"/>
      <c r="J6" s="90"/>
      <c r="K6" s="90"/>
      <c r="L6" s="90"/>
      <c r="M6" s="90"/>
      <c r="N6" s="91"/>
      <c r="O6" s="92" t="s">
        <v>7</v>
      </c>
      <c r="P6" s="92"/>
      <c r="Q6" s="92"/>
      <c r="R6" s="92"/>
      <c r="S6" s="92"/>
      <c r="T6" s="92"/>
      <c r="U6" s="93"/>
    </row>
    <row r="7" spans="1:21" ht="15" customHeigh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>
      <c r="B8" s="51"/>
      <c r="C8" s="52"/>
      <c r="D8" s="52"/>
      <c r="E8" s="53"/>
      <c r="F8" s="94" t="s">
        <v>8</v>
      </c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21" ht="15.75" customHeight="1">
      <c r="B9" s="54"/>
      <c r="C9" s="23"/>
      <c r="D9" s="96" t="s">
        <v>9</v>
      </c>
      <c r="E9" s="97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98" t="s">
        <v>10</v>
      </c>
      <c r="S9" s="99"/>
      <c r="T9" s="99"/>
      <c r="U9" s="99"/>
    </row>
    <row r="10" spans="1:21" ht="13.5" customHeight="1">
      <c r="B10" s="39"/>
      <c r="C10" s="55"/>
      <c r="D10" s="100" t="s">
        <v>11</v>
      </c>
      <c r="E10" s="101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 t="str">
        <f>IF(Q12="",IF(P12="",IF(O12="",IF(N12="",IF(M12="",IF(L12="",IF(K12="",IF(J12="",IF(I12="",IF(H12="",IF(G12="",IF(F12="","",F9),G9),H9),I9),J9),K9),L9),M9),N9),O9),P9),Q9)</f>
        <v/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19</v>
      </c>
      <c r="G11" s="27" t="s">
        <v>20</v>
      </c>
      <c r="H11" s="27" t="s">
        <v>21</v>
      </c>
      <c r="I11" s="27" t="s">
        <v>22</v>
      </c>
      <c r="J11" s="27" t="s">
        <v>23</v>
      </c>
      <c r="K11" s="27" t="s">
        <v>24</v>
      </c>
      <c r="L11" s="27" t="s">
        <v>25</v>
      </c>
      <c r="M11" s="27" t="s">
        <v>26</v>
      </c>
      <c r="N11" s="27" t="s">
        <v>27</v>
      </c>
      <c r="O11" s="27" t="s">
        <v>28</v>
      </c>
      <c r="P11" s="27" t="s">
        <v>29</v>
      </c>
      <c r="Q11" s="27" t="s">
        <v>30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/>
      <c r="D12" s="21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34"/>
      <c r="S12" s="34"/>
      <c r="T12" s="19" t="str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/>
      </c>
      <c r="U12" s="35"/>
    </row>
    <row r="13" spans="1:21">
      <c r="B13" s="31">
        <v>2</v>
      </c>
      <c r="C13" s="20"/>
      <c r="D13" s="21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34"/>
      <c r="S13" s="34"/>
      <c r="T13" s="19" t="str">
        <f t="shared" ref="T13:T51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/>
      </c>
      <c r="U13" s="35"/>
    </row>
    <row r="14" spans="1:21">
      <c r="B14" s="31">
        <v>3</v>
      </c>
      <c r="C14" s="20"/>
      <c r="D14" s="21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34"/>
      <c r="S14" s="34"/>
      <c r="T14" s="19" t="str">
        <f t="shared" si="0"/>
        <v/>
      </c>
      <c r="U14" s="35"/>
    </row>
    <row r="15" spans="1:21">
      <c r="B15" s="31">
        <v>4</v>
      </c>
      <c r="C15" s="20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34"/>
      <c r="S15" s="34"/>
      <c r="T15" s="19" t="str">
        <f t="shared" si="0"/>
        <v/>
      </c>
      <c r="U15" s="35"/>
    </row>
    <row r="16" spans="1:21">
      <c r="B16" s="31">
        <v>5</v>
      </c>
      <c r="C16" s="20"/>
      <c r="D16" s="21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34"/>
      <c r="S16" s="34"/>
      <c r="T16" s="19" t="str">
        <f t="shared" si="0"/>
        <v/>
      </c>
      <c r="U16" s="35"/>
    </row>
    <row r="17" spans="2:21">
      <c r="B17" s="31">
        <v>6</v>
      </c>
      <c r="C17" s="20"/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34"/>
      <c r="S17" s="34"/>
      <c r="T17" s="19" t="str">
        <f t="shared" si="0"/>
        <v/>
      </c>
      <c r="U17" s="35"/>
    </row>
    <row r="18" spans="2:21">
      <c r="B18" s="31">
        <v>7</v>
      </c>
      <c r="C18" s="20"/>
      <c r="D18" s="21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34"/>
      <c r="S18" s="34"/>
      <c r="T18" s="19" t="str">
        <f t="shared" si="0"/>
        <v/>
      </c>
      <c r="U18" s="35"/>
    </row>
    <row r="19" spans="2:21">
      <c r="B19" s="31">
        <v>8</v>
      </c>
      <c r="C19" s="20"/>
      <c r="D19" s="21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4"/>
      <c r="S19" s="34"/>
      <c r="T19" s="19" t="str">
        <f t="shared" si="0"/>
        <v/>
      </c>
      <c r="U19" s="35"/>
    </row>
    <row r="20" spans="2:21">
      <c r="B20" s="31">
        <v>9</v>
      </c>
      <c r="C20" s="20"/>
      <c r="D20" s="21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4"/>
      <c r="S20" s="34"/>
      <c r="T20" s="19" t="str">
        <f t="shared" si="0"/>
        <v/>
      </c>
      <c r="U20" s="35"/>
    </row>
    <row r="21" spans="2:21">
      <c r="B21" s="31">
        <v>10</v>
      </c>
      <c r="C21" s="20"/>
      <c r="D21" s="21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34"/>
      <c r="S21" s="34"/>
      <c r="T21" s="19" t="str">
        <f t="shared" si="0"/>
        <v/>
      </c>
      <c r="U21" s="35"/>
    </row>
    <row r="22" spans="2:21">
      <c r="B22" s="31">
        <v>11</v>
      </c>
      <c r="C22" s="20"/>
      <c r="D22" s="21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34"/>
      <c r="S22" s="34"/>
      <c r="T22" s="19" t="str">
        <f t="shared" si="0"/>
        <v/>
      </c>
      <c r="U22" s="35"/>
    </row>
    <row r="23" spans="2:21">
      <c r="B23" s="31">
        <v>12</v>
      </c>
      <c r="C23" s="20"/>
      <c r="D23" s="21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34"/>
      <c r="S23" s="34"/>
      <c r="T23" s="19" t="str">
        <f t="shared" si="0"/>
        <v/>
      </c>
      <c r="U23" s="35"/>
    </row>
    <row r="24" spans="2:21">
      <c r="B24" s="31">
        <v>13</v>
      </c>
      <c r="C24" s="20"/>
      <c r="D24" s="21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34"/>
      <c r="S24" s="34"/>
      <c r="T24" s="19" t="str">
        <f t="shared" si="0"/>
        <v/>
      </c>
      <c r="U24" s="35"/>
    </row>
    <row r="25" spans="2:21">
      <c r="B25" s="31">
        <v>14</v>
      </c>
      <c r="C25" s="20"/>
      <c r="D25" s="21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34"/>
      <c r="S25" s="34"/>
      <c r="T25" s="19" t="str">
        <f t="shared" si="0"/>
        <v/>
      </c>
      <c r="U25" s="35"/>
    </row>
    <row r="26" spans="2:21">
      <c r="B26" s="31">
        <v>15</v>
      </c>
      <c r="C26" s="20"/>
      <c r="D26" s="21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34"/>
      <c r="S26" s="34"/>
      <c r="T26" s="19" t="str">
        <f t="shared" si="0"/>
        <v/>
      </c>
      <c r="U26" s="35"/>
    </row>
    <row r="27" spans="2:21">
      <c r="B27" s="31">
        <v>16</v>
      </c>
      <c r="C27" s="20"/>
      <c r="D27" s="21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34"/>
      <c r="S27" s="34"/>
      <c r="T27" s="19" t="str">
        <f t="shared" si="0"/>
        <v/>
      </c>
      <c r="U27" s="35"/>
    </row>
    <row r="28" spans="2:21">
      <c r="B28" s="31">
        <v>17</v>
      </c>
      <c r="C28" s="20"/>
      <c r="D28" s="21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34"/>
      <c r="S28" s="34"/>
      <c r="T28" s="19" t="str">
        <f t="shared" si="0"/>
        <v/>
      </c>
      <c r="U28" s="35"/>
    </row>
    <row r="29" spans="2:21">
      <c r="B29" s="31">
        <v>18</v>
      </c>
      <c r="C29" s="20"/>
      <c r="D29" s="21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34"/>
      <c r="S29" s="34"/>
      <c r="T29" s="19" t="str">
        <f t="shared" si="0"/>
        <v/>
      </c>
      <c r="U29" s="35"/>
    </row>
    <row r="30" spans="2:21">
      <c r="B30" s="31">
        <v>19</v>
      </c>
      <c r="C30" s="20"/>
      <c r="D30" s="21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34"/>
      <c r="S30" s="34"/>
      <c r="T30" s="19" t="str">
        <f t="shared" si="0"/>
        <v/>
      </c>
      <c r="U30" s="35"/>
    </row>
    <row r="31" spans="2:21">
      <c r="B31" s="31">
        <v>20</v>
      </c>
      <c r="C31" s="20"/>
      <c r="D31" s="21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34"/>
      <c r="S31" s="34"/>
      <c r="T31" s="19" t="str">
        <f t="shared" si="0"/>
        <v/>
      </c>
      <c r="U31" s="35"/>
    </row>
    <row r="32" spans="2:21">
      <c r="B32" s="31">
        <v>21</v>
      </c>
      <c r="C32" s="20"/>
      <c r="D32" s="21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34"/>
      <c r="S32" s="34"/>
      <c r="T32" s="19" t="str">
        <f t="shared" si="0"/>
        <v/>
      </c>
      <c r="U32" s="35"/>
    </row>
    <row r="33" spans="2:21">
      <c r="B33" s="31">
        <v>22</v>
      </c>
      <c r="C33" s="20"/>
      <c r="D33" s="21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34"/>
      <c r="S33" s="34"/>
      <c r="T33" s="19" t="str">
        <f t="shared" si="0"/>
        <v/>
      </c>
      <c r="U33" s="35"/>
    </row>
    <row r="34" spans="2:21">
      <c r="B34" s="31">
        <v>23</v>
      </c>
      <c r="C34" s="20"/>
      <c r="D34" s="21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34"/>
      <c r="S34" s="34"/>
      <c r="T34" s="19" t="str">
        <f t="shared" si="0"/>
        <v/>
      </c>
      <c r="U34" s="35"/>
    </row>
    <row r="35" spans="2:21">
      <c r="B35" s="31">
        <v>24</v>
      </c>
      <c r="C35" s="20"/>
      <c r="D35" s="21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4"/>
      <c r="S35" s="34"/>
      <c r="T35" s="19" t="str">
        <f t="shared" si="0"/>
        <v/>
      </c>
      <c r="U35" s="35"/>
    </row>
    <row r="36" spans="2:21">
      <c r="B36" s="31">
        <v>25</v>
      </c>
      <c r="C36" s="20"/>
      <c r="D36" s="21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34"/>
      <c r="S36" s="34"/>
      <c r="T36" s="19" t="str">
        <f t="shared" si="0"/>
        <v/>
      </c>
      <c r="U36" s="35"/>
    </row>
    <row r="37" spans="2:21">
      <c r="B37" s="31">
        <v>26</v>
      </c>
      <c r="C37" s="20"/>
      <c r="D37" s="21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34"/>
      <c r="S37" s="34"/>
      <c r="T37" s="19" t="str">
        <f t="shared" si="0"/>
        <v/>
      </c>
      <c r="U37" s="35"/>
    </row>
    <row r="38" spans="2:21">
      <c r="B38" s="31">
        <v>27</v>
      </c>
      <c r="C38" s="20"/>
      <c r="D38" s="21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34"/>
      <c r="S38" s="34"/>
      <c r="T38" s="19" t="str">
        <f t="shared" si="0"/>
        <v/>
      </c>
      <c r="U38" s="35"/>
    </row>
    <row r="39" spans="2:21">
      <c r="B39" s="31">
        <v>28</v>
      </c>
      <c r="C39" s="20"/>
      <c r="D39" s="21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34"/>
      <c r="S39" s="34"/>
      <c r="T39" s="19" t="str">
        <f t="shared" si="0"/>
        <v/>
      </c>
      <c r="U39" s="35"/>
    </row>
    <row r="40" spans="2:21">
      <c r="B40" s="31">
        <v>29</v>
      </c>
      <c r="C40" s="20"/>
      <c r="D40" s="21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34"/>
      <c r="S40" s="34"/>
      <c r="T40" s="19" t="str">
        <f t="shared" si="0"/>
        <v/>
      </c>
      <c r="U40" s="35"/>
    </row>
    <row r="41" spans="2:21">
      <c r="B41" s="31">
        <v>30</v>
      </c>
      <c r="C41" s="20"/>
      <c r="D41" s="21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34"/>
      <c r="S41" s="34"/>
      <c r="T41" s="19" t="str">
        <f t="shared" si="0"/>
        <v/>
      </c>
      <c r="U41" s="35"/>
    </row>
    <row r="42" spans="2:21">
      <c r="B42" s="31">
        <v>31</v>
      </c>
      <c r="C42" s="20"/>
      <c r="D42" s="21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34"/>
      <c r="S42" s="34"/>
      <c r="T42" s="19" t="str">
        <f t="shared" si="0"/>
        <v/>
      </c>
      <c r="U42" s="35"/>
    </row>
    <row r="43" spans="2:21">
      <c r="B43" s="31">
        <v>32</v>
      </c>
      <c r="C43" s="20"/>
      <c r="D43" s="21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34"/>
      <c r="S43" s="34"/>
      <c r="T43" s="19" t="str">
        <f t="shared" si="0"/>
        <v/>
      </c>
      <c r="U43" s="35"/>
    </row>
    <row r="44" spans="2:21">
      <c r="B44" s="31">
        <v>33</v>
      </c>
      <c r="C44" s="20"/>
      <c r="D44" s="21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34"/>
      <c r="S44" s="34"/>
      <c r="T44" s="19" t="str">
        <f t="shared" si="0"/>
        <v/>
      </c>
      <c r="U44" s="35"/>
    </row>
    <row r="45" spans="2:21">
      <c r="B45" s="31">
        <v>34</v>
      </c>
      <c r="C45" s="20"/>
      <c r="D45" s="21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34"/>
      <c r="S45" s="34"/>
      <c r="T45" s="19" t="str">
        <f t="shared" si="0"/>
        <v/>
      </c>
      <c r="U45" s="35"/>
    </row>
    <row r="46" spans="2:21">
      <c r="B46" s="31">
        <v>35</v>
      </c>
      <c r="C46" s="20"/>
      <c r="D46" s="21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34"/>
      <c r="S46" s="34"/>
      <c r="T46" s="19" t="str">
        <f t="shared" si="0"/>
        <v/>
      </c>
      <c r="U46" s="35"/>
    </row>
    <row r="47" spans="2:21">
      <c r="B47" s="31">
        <v>36</v>
      </c>
      <c r="C47" s="20"/>
      <c r="D47" s="21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34"/>
      <c r="S47" s="34"/>
      <c r="T47" s="19" t="str">
        <f t="shared" si="0"/>
        <v/>
      </c>
      <c r="U47" s="35"/>
    </row>
    <row r="48" spans="2:21">
      <c r="B48" s="31">
        <v>37</v>
      </c>
      <c r="C48" s="20"/>
      <c r="D48" s="21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34"/>
      <c r="S48" s="34"/>
      <c r="T48" s="19" t="str">
        <f t="shared" si="0"/>
        <v/>
      </c>
      <c r="U48" s="35"/>
    </row>
    <row r="49" spans="2:21">
      <c r="B49" s="31">
        <v>38</v>
      </c>
      <c r="C49" s="20"/>
      <c r="D49" s="21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4"/>
      <c r="S49" s="34"/>
      <c r="T49" s="19" t="str">
        <f t="shared" si="0"/>
        <v/>
      </c>
      <c r="U49" s="35"/>
    </row>
    <row r="50" spans="2:21">
      <c r="B50" s="31">
        <v>39</v>
      </c>
      <c r="C50" s="20"/>
      <c r="D50" s="21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34"/>
      <c r="S50" s="34"/>
      <c r="T50" s="19" t="str">
        <f t="shared" si="0"/>
        <v/>
      </c>
      <c r="U50" s="35"/>
    </row>
    <row r="51" spans="2:21">
      <c r="B51" s="32">
        <v>40</v>
      </c>
      <c r="C51" s="33"/>
      <c r="D51" s="22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38"/>
      <c r="S51" s="38"/>
      <c r="T51" s="42" t="str">
        <f t="shared" si="0"/>
        <v/>
      </c>
      <c r="U51" s="43"/>
    </row>
    <row r="52" spans="2:21">
      <c r="B52" s="3"/>
      <c r="C52" s="11"/>
      <c r="D52" s="102" t="s">
        <v>35</v>
      </c>
      <c r="E52" s="103"/>
      <c r="F52" s="60" t="str">
        <f t="shared" ref="F52:Q52" si="1">F11</f>
        <v>SEM1</v>
      </c>
      <c r="G52" s="47" t="str">
        <f t="shared" si="1"/>
        <v>SEM2</v>
      </c>
      <c r="H52" s="47" t="str">
        <f t="shared" si="1"/>
        <v>SEM3</v>
      </c>
      <c r="I52" s="47" t="str">
        <f t="shared" si="1"/>
        <v>SEM4</v>
      </c>
      <c r="J52" s="47" t="str">
        <f t="shared" si="1"/>
        <v>SEM5</v>
      </c>
      <c r="K52" s="47" t="str">
        <f t="shared" si="1"/>
        <v>SEM6</v>
      </c>
      <c r="L52" s="47" t="str">
        <f t="shared" si="1"/>
        <v>SEM7</v>
      </c>
      <c r="M52" s="47" t="str">
        <f t="shared" si="1"/>
        <v>SEM8</v>
      </c>
      <c r="N52" s="47" t="str">
        <f t="shared" si="1"/>
        <v>SEM9</v>
      </c>
      <c r="O52" s="47" t="str">
        <f t="shared" si="1"/>
        <v>SEM10</v>
      </c>
      <c r="P52" s="47" t="str">
        <f t="shared" si="1"/>
        <v>SEM11</v>
      </c>
      <c r="Q52" s="48" t="str">
        <f t="shared" si="1"/>
        <v>SEM12</v>
      </c>
      <c r="R52" s="36" t="s">
        <v>36</v>
      </c>
      <c r="S52" s="104" t="s">
        <v>35</v>
      </c>
      <c r="T52" s="104"/>
      <c r="U52" s="105"/>
    </row>
    <row r="53" spans="2:21">
      <c r="B53" s="3"/>
      <c r="C53" s="11"/>
      <c r="D53" s="73" t="s">
        <v>37</v>
      </c>
      <c r="E53" s="74"/>
      <c r="F53" s="14">
        <f t="shared" ref="F53:Q53" si="2">COUNTIF(F12:F51,"Si")</f>
        <v>0</v>
      </c>
      <c r="G53" s="6">
        <f t="shared" si="2"/>
        <v>0</v>
      </c>
      <c r="H53" s="6">
        <f t="shared" si="2"/>
        <v>0</v>
      </c>
      <c r="I53" s="6">
        <f t="shared" si="2"/>
        <v>0</v>
      </c>
      <c r="J53" s="6">
        <f t="shared" si="2"/>
        <v>0</v>
      </c>
      <c r="K53" s="6">
        <f t="shared" si="2"/>
        <v>0</v>
      </c>
      <c r="L53" s="6">
        <f t="shared" si="2"/>
        <v>0</v>
      </c>
      <c r="M53" s="6">
        <f t="shared" si="2"/>
        <v>0</v>
      </c>
      <c r="N53" s="6">
        <f t="shared" si="2"/>
        <v>0</v>
      </c>
      <c r="O53" s="6">
        <f t="shared" si="2"/>
        <v>0</v>
      </c>
      <c r="P53" s="6">
        <f t="shared" si="2"/>
        <v>0</v>
      </c>
      <c r="Q53" s="9">
        <f t="shared" si="2"/>
        <v>0</v>
      </c>
      <c r="R53" s="59" t="e">
        <f>Q53*100/Q$57</f>
        <v>#DIV/0!</v>
      </c>
      <c r="S53" s="106" t="s">
        <v>38</v>
      </c>
      <c r="T53" s="106"/>
      <c r="U53" s="107"/>
    </row>
    <row r="54" spans="2:21">
      <c r="B54" s="3"/>
      <c r="D54" s="73" t="s">
        <v>39</v>
      </c>
      <c r="E54" s="74"/>
      <c r="F54" s="15">
        <f t="shared" ref="F54:Q54" si="3">COUNTIF(F12:F51,"No")</f>
        <v>0</v>
      </c>
      <c r="G54" s="5">
        <f t="shared" si="3"/>
        <v>0</v>
      </c>
      <c r="H54" s="5">
        <f t="shared" si="3"/>
        <v>0</v>
      </c>
      <c r="I54" s="5">
        <f t="shared" si="3"/>
        <v>0</v>
      </c>
      <c r="J54" s="5">
        <f t="shared" si="3"/>
        <v>0</v>
      </c>
      <c r="K54" s="5">
        <f t="shared" si="3"/>
        <v>0</v>
      </c>
      <c r="L54" s="5">
        <f t="shared" si="3"/>
        <v>0</v>
      </c>
      <c r="M54" s="5">
        <f t="shared" si="3"/>
        <v>0</v>
      </c>
      <c r="N54" s="5">
        <f t="shared" si="3"/>
        <v>0</v>
      </c>
      <c r="O54" s="5">
        <f t="shared" si="3"/>
        <v>0</v>
      </c>
      <c r="P54" s="5">
        <f t="shared" si="3"/>
        <v>0</v>
      </c>
      <c r="Q54" s="10">
        <f t="shared" si="3"/>
        <v>0</v>
      </c>
      <c r="R54" s="59" t="e">
        <f>Q54*100/Q$57</f>
        <v>#DIV/0!</v>
      </c>
      <c r="S54" s="75" t="s">
        <v>40</v>
      </c>
      <c r="T54" s="75"/>
      <c r="U54" s="76"/>
    </row>
    <row r="55" spans="2:21">
      <c r="B55" s="3"/>
      <c r="D55" s="73" t="s">
        <v>41</v>
      </c>
      <c r="E55" s="74"/>
      <c r="F55" s="15">
        <f t="shared" ref="F55:Q55" si="4">COUNTIF(F12:F51,"DES")</f>
        <v>0</v>
      </c>
      <c r="G55" s="5">
        <f t="shared" si="4"/>
        <v>0</v>
      </c>
      <c r="H55" s="5">
        <f t="shared" si="4"/>
        <v>0</v>
      </c>
      <c r="I55" s="5">
        <f t="shared" si="4"/>
        <v>0</v>
      </c>
      <c r="J55" s="5">
        <f t="shared" si="4"/>
        <v>0</v>
      </c>
      <c r="K55" s="5">
        <f t="shared" si="4"/>
        <v>0</v>
      </c>
      <c r="L55" s="5">
        <f t="shared" si="4"/>
        <v>0</v>
      </c>
      <c r="M55" s="5">
        <f t="shared" si="4"/>
        <v>0</v>
      </c>
      <c r="N55" s="5">
        <f t="shared" si="4"/>
        <v>0</v>
      </c>
      <c r="O55" s="5">
        <f t="shared" si="4"/>
        <v>0</v>
      </c>
      <c r="P55" s="5">
        <f t="shared" si="4"/>
        <v>0</v>
      </c>
      <c r="Q55" s="10">
        <f t="shared" si="4"/>
        <v>0</v>
      </c>
      <c r="R55" s="59" t="e">
        <f>Q55*100/Q$57</f>
        <v>#DIV/0!</v>
      </c>
      <c r="S55" s="75" t="s">
        <v>42</v>
      </c>
      <c r="T55" s="75"/>
      <c r="U55" s="76"/>
    </row>
    <row r="56" spans="2:21">
      <c r="B56" s="3"/>
      <c r="D56" s="73" t="s">
        <v>43</v>
      </c>
      <c r="E56" s="74"/>
      <c r="F56" s="15">
        <f t="shared" ref="F56:Q56" si="5">COUNTIF(F12:F51,"EGR")</f>
        <v>0</v>
      </c>
      <c r="G56" s="5">
        <f t="shared" si="5"/>
        <v>0</v>
      </c>
      <c r="H56" s="5">
        <f t="shared" si="5"/>
        <v>0</v>
      </c>
      <c r="I56" s="5">
        <f t="shared" si="5"/>
        <v>0</v>
      </c>
      <c r="J56" s="5">
        <f t="shared" si="5"/>
        <v>0</v>
      </c>
      <c r="K56" s="5">
        <f t="shared" si="5"/>
        <v>0</v>
      </c>
      <c r="L56" s="5">
        <f t="shared" si="5"/>
        <v>0</v>
      </c>
      <c r="M56" s="5">
        <f t="shared" si="5"/>
        <v>0</v>
      </c>
      <c r="N56" s="5">
        <f t="shared" si="5"/>
        <v>0</v>
      </c>
      <c r="O56" s="5">
        <f t="shared" si="5"/>
        <v>0</v>
      </c>
      <c r="P56" s="5">
        <f t="shared" si="5"/>
        <v>0</v>
      </c>
      <c r="Q56" s="10">
        <f t="shared" si="5"/>
        <v>0</v>
      </c>
      <c r="R56" s="59" t="e">
        <f>Q56*100/Q$57</f>
        <v>#DIV/0!</v>
      </c>
      <c r="S56" s="75" t="s">
        <v>44</v>
      </c>
      <c r="T56" s="75"/>
      <c r="U56" s="76"/>
    </row>
    <row r="57" spans="2:21" ht="15.75" customHeight="1">
      <c r="B57" s="3"/>
      <c r="D57" s="77" t="s">
        <v>45</v>
      </c>
      <c r="E57" s="78"/>
      <c r="F57" s="62">
        <f>SUM(F53:F56)</f>
        <v>0</v>
      </c>
      <c r="G57" s="63">
        <f t="shared" ref="G57:Q57" si="6">SUM(G53:G56)</f>
        <v>0</v>
      </c>
      <c r="H57" s="63">
        <f t="shared" si="6"/>
        <v>0</v>
      </c>
      <c r="I57" s="63">
        <f t="shared" si="6"/>
        <v>0</v>
      </c>
      <c r="J57" s="63">
        <f t="shared" si="6"/>
        <v>0</v>
      </c>
      <c r="K57" s="63">
        <f t="shared" si="6"/>
        <v>0</v>
      </c>
      <c r="L57" s="63">
        <f t="shared" si="6"/>
        <v>0</v>
      </c>
      <c r="M57" s="63">
        <f t="shared" si="6"/>
        <v>0</v>
      </c>
      <c r="N57" s="63">
        <f t="shared" si="6"/>
        <v>0</v>
      </c>
      <c r="O57" s="63">
        <f t="shared" si="6"/>
        <v>0</v>
      </c>
      <c r="P57" s="63">
        <f t="shared" si="6"/>
        <v>0</v>
      </c>
      <c r="Q57" s="64">
        <f t="shared" si="6"/>
        <v>0</v>
      </c>
      <c r="R57" s="61" t="e">
        <f>SUM(R53:R56)</f>
        <v>#DIV/0!</v>
      </c>
      <c r="S57" s="79" t="s">
        <v>46</v>
      </c>
      <c r="T57" s="79"/>
      <c r="U57" s="80"/>
    </row>
    <row r="58" spans="2:21" ht="15.75" customHeight="1">
      <c r="B58" s="3"/>
      <c r="E58" s="4"/>
      <c r="F58" s="44"/>
      <c r="G58" s="45"/>
      <c r="H58" s="45"/>
      <c r="I58" s="45"/>
      <c r="J58" s="81" t="s">
        <v>47</v>
      </c>
      <c r="K58" s="81"/>
      <c r="L58" s="81"/>
      <c r="M58" s="81"/>
      <c r="N58" s="81"/>
      <c r="O58" s="81"/>
      <c r="P58" s="82"/>
      <c r="Q58" s="40" t="e">
        <f>COUNTIF(T12:T51,"&lt;0")-(((R54+R55)*F57)/100)</f>
        <v>#DIV/0!</v>
      </c>
      <c r="R58" s="37" t="e">
        <f>Q58*100/F57</f>
        <v>#DIV/0!</v>
      </c>
      <c r="S58" s="83" t="s">
        <v>48</v>
      </c>
      <c r="T58" s="83"/>
      <c r="U58" s="84"/>
    </row>
    <row r="59" spans="2:21" ht="15.75" customHeight="1">
      <c r="B59" s="3"/>
      <c r="C59" s="4"/>
      <c r="E59" s="4"/>
      <c r="F59" s="3"/>
      <c r="G59" s="3"/>
      <c r="H59" s="3"/>
      <c r="I59" s="3"/>
      <c r="J59" s="3"/>
      <c r="K59" s="3"/>
      <c r="L59" s="3"/>
      <c r="M59" s="4"/>
      <c r="N59" s="4"/>
      <c r="O59" s="4"/>
      <c r="P59" s="4"/>
      <c r="Q59" s="4"/>
    </row>
    <row r="60" spans="2:21" ht="14.45" customHeight="1" thickBot="1">
      <c r="C60" s="85" t="s">
        <v>99</v>
      </c>
      <c r="D60" s="85"/>
      <c r="E60" s="7"/>
      <c r="F60" s="8"/>
      <c r="G60" s="86" t="s">
        <v>51</v>
      </c>
      <c r="H60" s="86"/>
      <c r="I60" s="86"/>
      <c r="J60" s="86"/>
      <c r="K60" s="86"/>
      <c r="L60" s="86"/>
      <c r="M60" s="86"/>
      <c r="N60" s="86"/>
      <c r="O60" s="46"/>
      <c r="P60" s="87" t="s">
        <v>53</v>
      </c>
      <c r="Q60" s="87"/>
      <c r="R60" s="87"/>
      <c r="S60" s="87"/>
      <c r="T60" s="87"/>
      <c r="U60" s="87"/>
    </row>
    <row r="61" spans="2:21" ht="15" customHeight="1">
      <c r="B61" s="67" t="s">
        <v>100</v>
      </c>
      <c r="C61" s="68"/>
      <c r="D61" s="68"/>
      <c r="E61" s="69"/>
      <c r="G61" s="67" t="s">
        <v>50</v>
      </c>
      <c r="H61" s="68"/>
      <c r="I61" s="68"/>
      <c r="J61" s="68"/>
      <c r="K61" s="68"/>
      <c r="L61" s="68"/>
      <c r="M61" s="68"/>
      <c r="N61" s="69"/>
      <c r="P61" s="67" t="s">
        <v>52</v>
      </c>
      <c r="Q61" s="68"/>
      <c r="R61" s="68"/>
      <c r="S61" s="68"/>
      <c r="T61" s="68"/>
      <c r="U61" s="69"/>
    </row>
    <row r="62" spans="2:21" ht="10.5" customHeight="1" thickBot="1">
      <c r="B62" s="70"/>
      <c r="C62" s="71"/>
      <c r="D62" s="71"/>
      <c r="E62" s="72"/>
      <c r="G62" s="70"/>
      <c r="H62" s="71"/>
      <c r="I62" s="71"/>
      <c r="J62" s="71"/>
      <c r="K62" s="71"/>
      <c r="L62" s="71"/>
      <c r="M62" s="71"/>
      <c r="N62" s="72"/>
      <c r="O62" s="18"/>
      <c r="P62" s="70"/>
      <c r="Q62" s="71"/>
      <c r="R62" s="71"/>
      <c r="S62" s="71"/>
      <c r="T62" s="71"/>
      <c r="U62" s="72"/>
    </row>
    <row r="63" spans="2:21" ht="14.25" customHeight="1">
      <c r="I63" s="18"/>
      <c r="J63" s="18"/>
      <c r="K63" s="18"/>
    </row>
  </sheetData>
  <sheetProtection deleteRows="0" selectLockedCells="1" autoFilter="0"/>
  <sortState ref="D11:G47">
    <sortCondition ref="D11"/>
  </sortState>
  <mergeCells count="39">
    <mergeCell ref="E2:N2"/>
    <mergeCell ref="S52:U52"/>
    <mergeCell ref="G60:N60"/>
    <mergeCell ref="P60:U60"/>
    <mergeCell ref="A1:Q1"/>
    <mergeCell ref="B2:D2"/>
    <mergeCell ref="B3:D3"/>
    <mergeCell ref="B4:D4"/>
    <mergeCell ref="B5:D5"/>
    <mergeCell ref="S58:U58"/>
    <mergeCell ref="J58:P58"/>
    <mergeCell ref="O2:U3"/>
    <mergeCell ref="D9:E9"/>
    <mergeCell ref="F8:Q8"/>
    <mergeCell ref="O4:U4"/>
    <mergeCell ref="O5:U5"/>
    <mergeCell ref="O6:U6"/>
    <mergeCell ref="R9:U9"/>
    <mergeCell ref="B61:E62"/>
    <mergeCell ref="P61:U62"/>
    <mergeCell ref="D52:E52"/>
    <mergeCell ref="D53:E53"/>
    <mergeCell ref="G61:N62"/>
    <mergeCell ref="S53:U53"/>
    <mergeCell ref="S54:U54"/>
    <mergeCell ref="S55:U55"/>
    <mergeCell ref="S56:U56"/>
    <mergeCell ref="S57:U57"/>
    <mergeCell ref="C60:D60"/>
    <mergeCell ref="D54:E54"/>
    <mergeCell ref="D55:E55"/>
    <mergeCell ref="D56:E56"/>
    <mergeCell ref="D57:E57"/>
    <mergeCell ref="B6:D6"/>
    <mergeCell ref="D10:E10"/>
    <mergeCell ref="E3:N3"/>
    <mergeCell ref="E4:N4"/>
    <mergeCell ref="E5:N5"/>
    <mergeCell ref="E6:N6"/>
  </mergeCells>
  <conditionalFormatting sqref="F9:Q9 F12:Q51">
    <cfRule type="cellIs" dxfId="7" priority="4" operator="equal">
      <formula>"No"</formula>
    </cfRule>
    <cfRule type="cellIs" dxfId="6" priority="6" operator="equal">
      <formula>"DES"</formula>
    </cfRule>
  </conditionalFormatting>
  <conditionalFormatting sqref="F9:Q9 F12:Q51">
    <cfRule type="cellIs" dxfId="5" priority="5" operator="equal">
      <formula>"EGR"</formula>
    </cfRule>
  </conditionalFormatting>
  <conditionalFormatting sqref="T12:T51">
    <cfRule type="cellIs" dxfId="4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4"/>
  <sheetViews>
    <sheetView tabSelected="1" view="pageLayout" zoomScaleNormal="80" zoomScaleSheetLayoutView="80" workbookViewId="0">
      <selection activeCell="Z60" sqref="Z60"/>
    </sheetView>
  </sheetViews>
  <sheetFormatPr baseColWidth="10" defaultColWidth="4.7109375" defaultRowHeight="14.25" customHeight="1"/>
  <cols>
    <col min="1" max="1" width="7.42578125" style="1" customWidth="1"/>
    <col min="2" max="2" width="4.42578125" style="65" customWidth="1"/>
    <col min="3" max="3" width="11.42578125" style="1" customWidth="1"/>
    <col min="4" max="4" width="39.5703125" style="1" customWidth="1"/>
    <col min="5" max="5" width="5.42578125" style="1" bestFit="1" customWidth="1"/>
    <col min="6" max="12" width="6.42578125" style="65" bestFit="1" customWidth="1"/>
    <col min="13" max="14" width="6.42578125" style="1" bestFit="1" customWidth="1"/>
    <col min="15" max="16" width="7.5703125" style="1" bestFit="1" customWidth="1"/>
    <col min="17" max="17" width="7.5703125" style="1" customWidth="1"/>
    <col min="18" max="18" width="10.5703125" style="1" customWidth="1"/>
    <col min="19" max="19" width="7.7109375" style="1" customWidth="1"/>
    <col min="20" max="20" width="8.5703125" style="1" customWidth="1"/>
    <col min="21" max="21" width="6.5703125" style="1" bestFit="1" customWidth="1"/>
    <col min="22" max="16384" width="4.7109375" style="1"/>
  </cols>
  <sheetData>
    <row r="1" spans="1:21" ht="8.25" customHeight="1" thickBot="1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</row>
    <row r="2" spans="1:21" ht="15" customHeight="1">
      <c r="B2" s="115" t="s">
        <v>0</v>
      </c>
      <c r="C2" s="116"/>
      <c r="D2" s="116"/>
      <c r="E2" s="117" t="s">
        <v>49</v>
      </c>
      <c r="F2" s="117"/>
      <c r="G2" s="117"/>
      <c r="H2" s="117"/>
      <c r="I2" s="117"/>
      <c r="J2" s="117"/>
      <c r="K2" s="117"/>
      <c r="L2" s="117"/>
      <c r="M2" s="117"/>
      <c r="N2" s="118"/>
      <c r="O2" s="119" t="s">
        <v>1</v>
      </c>
      <c r="P2" s="119"/>
      <c r="Q2" s="119"/>
      <c r="R2" s="119"/>
      <c r="S2" s="119"/>
      <c r="T2" s="119"/>
      <c r="U2" s="120"/>
    </row>
    <row r="3" spans="1:21" ht="14.45" customHeight="1">
      <c r="B3" s="123" t="s">
        <v>101</v>
      </c>
      <c r="C3" s="124"/>
      <c r="D3" s="124"/>
      <c r="E3" s="110" t="s">
        <v>99</v>
      </c>
      <c r="F3" s="110"/>
      <c r="G3" s="110"/>
      <c r="H3" s="110"/>
      <c r="I3" s="110"/>
      <c r="J3" s="110"/>
      <c r="K3" s="110"/>
      <c r="L3" s="110"/>
      <c r="M3" s="110"/>
      <c r="N3" s="111"/>
      <c r="O3" s="121"/>
      <c r="P3" s="121"/>
      <c r="Q3" s="121"/>
      <c r="R3" s="121"/>
      <c r="S3" s="121"/>
      <c r="T3" s="121"/>
      <c r="U3" s="122"/>
    </row>
    <row r="4" spans="1:21" ht="14.45" customHeight="1">
      <c r="B4" s="108" t="s">
        <v>2</v>
      </c>
      <c r="C4" s="109"/>
      <c r="D4" s="109"/>
      <c r="E4" s="110" t="s">
        <v>54</v>
      </c>
      <c r="F4" s="110"/>
      <c r="G4" s="110"/>
      <c r="H4" s="110"/>
      <c r="I4" s="110"/>
      <c r="J4" s="110"/>
      <c r="K4" s="110"/>
      <c r="L4" s="110"/>
      <c r="M4" s="110"/>
      <c r="N4" s="111"/>
      <c r="O4" s="112" t="s">
        <v>3</v>
      </c>
      <c r="P4" s="112"/>
      <c r="Q4" s="112"/>
      <c r="R4" s="112"/>
      <c r="S4" s="112"/>
      <c r="T4" s="112"/>
      <c r="U4" s="113"/>
    </row>
    <row r="5" spans="1:21" ht="14.45" customHeight="1">
      <c r="B5" s="108" t="s">
        <v>4</v>
      </c>
      <c r="C5" s="109"/>
      <c r="D5" s="109"/>
      <c r="E5" s="110" t="s">
        <v>68</v>
      </c>
      <c r="F5" s="110"/>
      <c r="G5" s="110"/>
      <c r="H5" s="110"/>
      <c r="I5" s="110"/>
      <c r="J5" s="110"/>
      <c r="K5" s="110"/>
      <c r="L5" s="110"/>
      <c r="M5" s="110"/>
      <c r="N5" s="111"/>
      <c r="O5" s="112" t="s">
        <v>5</v>
      </c>
      <c r="P5" s="112"/>
      <c r="Q5" s="112"/>
      <c r="R5" s="112"/>
      <c r="S5" s="112"/>
      <c r="T5" s="112"/>
      <c r="U5" s="113"/>
    </row>
    <row r="6" spans="1:21" ht="15" customHeight="1" thickBot="1">
      <c r="B6" s="88" t="s">
        <v>6</v>
      </c>
      <c r="C6" s="89"/>
      <c r="D6" s="89"/>
      <c r="E6" s="90" t="s">
        <v>55</v>
      </c>
      <c r="F6" s="90"/>
      <c r="G6" s="90"/>
      <c r="H6" s="90"/>
      <c r="I6" s="90"/>
      <c r="J6" s="90"/>
      <c r="K6" s="90"/>
      <c r="L6" s="90"/>
      <c r="M6" s="90"/>
      <c r="N6" s="91"/>
      <c r="O6" s="92" t="s">
        <v>7</v>
      </c>
      <c r="P6" s="92"/>
      <c r="Q6" s="92"/>
      <c r="R6" s="92"/>
      <c r="S6" s="92"/>
      <c r="T6" s="92"/>
      <c r="U6" s="93"/>
    </row>
    <row r="7" spans="1:21" ht="15" customHeight="1" thickBot="1">
      <c r="B7" s="49"/>
      <c r="C7" s="49"/>
      <c r="D7" s="49"/>
      <c r="E7" s="16"/>
      <c r="F7" s="16"/>
      <c r="G7" s="16"/>
      <c r="H7" s="16"/>
      <c r="I7" s="16"/>
      <c r="J7" s="16"/>
      <c r="K7" s="16"/>
      <c r="L7" s="16"/>
      <c r="M7" s="16"/>
      <c r="N7" s="16"/>
      <c r="O7" s="50"/>
      <c r="P7" s="50"/>
      <c r="Q7" s="50"/>
      <c r="R7" s="50"/>
      <c r="S7" s="50"/>
      <c r="T7" s="50"/>
      <c r="U7" s="50"/>
    </row>
    <row r="8" spans="1:21" ht="15" customHeight="1" thickBot="1">
      <c r="B8" s="51"/>
      <c r="C8" s="52"/>
      <c r="D8" s="52"/>
      <c r="E8" s="53"/>
      <c r="F8" s="94" t="s">
        <v>8</v>
      </c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21" ht="15.75" customHeight="1" thickBot="1">
      <c r="B9" s="54"/>
      <c r="C9" s="23"/>
      <c r="D9" s="96" t="s">
        <v>9</v>
      </c>
      <c r="E9" s="97"/>
      <c r="F9" s="56">
        <v>28</v>
      </c>
      <c r="G9" s="12">
        <v>56</v>
      </c>
      <c r="H9" s="12">
        <v>84</v>
      </c>
      <c r="I9" s="12">
        <v>112</v>
      </c>
      <c r="J9" s="12">
        <v>140</v>
      </c>
      <c r="K9" s="12">
        <v>168</v>
      </c>
      <c r="L9" s="12">
        <v>196</v>
      </c>
      <c r="M9" s="12">
        <v>224</v>
      </c>
      <c r="N9" s="12">
        <v>260</v>
      </c>
      <c r="O9" s="12">
        <v>260</v>
      </c>
      <c r="P9" s="12">
        <v>260</v>
      </c>
      <c r="Q9" s="17">
        <v>260</v>
      </c>
      <c r="R9" s="98" t="s">
        <v>10</v>
      </c>
      <c r="S9" s="99"/>
      <c r="T9" s="99"/>
      <c r="U9" s="99"/>
    </row>
    <row r="10" spans="1:21" ht="13.5" customHeight="1" thickBot="1">
      <c r="B10" s="39"/>
      <c r="C10" s="55"/>
      <c r="D10" s="100" t="s">
        <v>11</v>
      </c>
      <c r="E10" s="101"/>
      <c r="F10" s="13">
        <v>1</v>
      </c>
      <c r="G10" s="24">
        <v>2</v>
      </c>
      <c r="H10" s="24">
        <v>3</v>
      </c>
      <c r="I10" s="24">
        <v>4</v>
      </c>
      <c r="J10" s="24">
        <v>5</v>
      </c>
      <c r="K10" s="24">
        <v>6</v>
      </c>
      <c r="L10" s="24">
        <v>7</v>
      </c>
      <c r="M10" s="24">
        <v>8</v>
      </c>
      <c r="N10" s="24">
        <v>9</v>
      </c>
      <c r="O10" s="24">
        <v>10</v>
      </c>
      <c r="P10" s="24">
        <v>11</v>
      </c>
      <c r="Q10" s="25">
        <v>12</v>
      </c>
      <c r="R10" s="28" t="s">
        <v>12</v>
      </c>
      <c r="S10" s="28" t="s">
        <v>13</v>
      </c>
      <c r="T10" s="26">
        <f>IF(Q12="",IF(P12="",IF(O12="",IF(N12="",IF(M12="",IF(L12="",IF(K12="",IF(J12="",IF(I12="",IF(H12="",IF(G12="",IF(F12="","",F9),G9),H9),I9),J9),K9),L9),M9),N9),O9),P9),Q9)</f>
        <v>112</v>
      </c>
      <c r="U10" s="30" t="s">
        <v>14</v>
      </c>
    </row>
    <row r="11" spans="1:21" ht="15" customHeight="1">
      <c r="B11" s="57" t="s">
        <v>15</v>
      </c>
      <c r="C11" s="58" t="s">
        <v>16</v>
      </c>
      <c r="D11" s="58" t="s">
        <v>17</v>
      </c>
      <c r="E11" s="58" t="s">
        <v>18</v>
      </c>
      <c r="F11" s="27" t="s">
        <v>68</v>
      </c>
      <c r="G11" s="27" t="s">
        <v>69</v>
      </c>
      <c r="H11" s="27" t="s">
        <v>70</v>
      </c>
      <c r="I11" s="27" t="s">
        <v>55</v>
      </c>
      <c r="J11" s="27" t="s">
        <v>71</v>
      </c>
      <c r="K11" s="27" t="s">
        <v>78</v>
      </c>
      <c r="L11" s="27" t="s">
        <v>84</v>
      </c>
      <c r="M11" s="27" t="s">
        <v>85</v>
      </c>
      <c r="N11" s="27" t="s">
        <v>86</v>
      </c>
      <c r="O11" s="27" t="s">
        <v>93</v>
      </c>
      <c r="P11" s="27" t="s">
        <v>94</v>
      </c>
      <c r="Q11" s="27" t="s">
        <v>95</v>
      </c>
      <c r="R11" s="28" t="s">
        <v>31</v>
      </c>
      <c r="S11" s="28" t="s">
        <v>32</v>
      </c>
      <c r="T11" s="29" t="s">
        <v>33</v>
      </c>
      <c r="U11" s="30" t="s">
        <v>34</v>
      </c>
    </row>
    <row r="12" spans="1:21">
      <c r="B12" s="31">
        <v>1</v>
      </c>
      <c r="C12" s="20" t="s">
        <v>102</v>
      </c>
      <c r="D12" s="21" t="s">
        <v>103</v>
      </c>
      <c r="E12" s="20" t="s">
        <v>56</v>
      </c>
      <c r="F12" s="20" t="s">
        <v>57</v>
      </c>
      <c r="G12" s="20" t="s">
        <v>57</v>
      </c>
      <c r="H12" s="20" t="s">
        <v>57</v>
      </c>
      <c r="I12" s="20" t="s">
        <v>57</v>
      </c>
      <c r="J12" s="125"/>
      <c r="K12" s="125"/>
      <c r="L12" s="125"/>
      <c r="M12" s="125"/>
      <c r="N12" s="125"/>
      <c r="O12" s="125"/>
      <c r="P12" s="125"/>
      <c r="Q12" s="125"/>
      <c r="R12" s="34" t="s">
        <v>184</v>
      </c>
      <c r="S12" s="34" t="s">
        <v>67</v>
      </c>
      <c r="T12" s="19">
        <f>IF(Q12="",IF(P12="",IF(O12="",IF(N12="",IF(M12="",IF(L12="",IF(K12="",IF(J12="",IF(I12="",IF(H12="",IF(G12="",IF(F12="","",(R12*100/F$9)-100),(R12*100/G$9)-100),(R12*100/H$9)-100),(R12*100/I$9)-100),(R12*100/J$9)-100),(R12*100/K$9)-100),(R12*100/L$9)-100),(R12*100/M$9)-100),(R12*100/N$9)-100),(R12*100/O$9)-100),(R12*100/P$9)-100),(R12*100/Q$9)-100)</f>
        <v>-6.25</v>
      </c>
      <c r="U12" s="35" t="s">
        <v>216</v>
      </c>
    </row>
    <row r="13" spans="1:21">
      <c r="B13" s="31">
        <v>2</v>
      </c>
      <c r="C13" s="20" t="s">
        <v>104</v>
      </c>
      <c r="D13" s="21" t="s">
        <v>105</v>
      </c>
      <c r="E13" s="20" t="s">
        <v>59</v>
      </c>
      <c r="F13" s="20" t="s">
        <v>57</v>
      </c>
      <c r="G13" s="20" t="s">
        <v>57</v>
      </c>
      <c r="H13" s="20" t="s">
        <v>57</v>
      </c>
      <c r="I13" s="20" t="s">
        <v>57</v>
      </c>
      <c r="J13" s="125"/>
      <c r="K13" s="125"/>
      <c r="L13" s="125"/>
      <c r="M13" s="125"/>
      <c r="N13" s="125"/>
      <c r="O13" s="125"/>
      <c r="P13" s="125"/>
      <c r="Q13" s="125"/>
      <c r="R13" s="34" t="s">
        <v>185</v>
      </c>
      <c r="S13" s="34" t="s">
        <v>80</v>
      </c>
      <c r="T13" s="19">
        <f t="shared" ref="T13:T49" si="0">IF(Q13="",IF(P13="",IF(O13="",IF(N13="",IF(M13="",IF(L13="",IF(K13="",IF(J13="",IF(I13="",IF(H13="",IF(G13="",IF(F13="","",(R13*100/F$9)-100),(R13*100/G$9)-100),(R13*100/H$9)-100),(R13*100/I$9)-100),(R13*100/J$9)-100),(R13*100/K$9)-100),(R13*100/L$9)-100),(R13*100/M$9)-100),(R13*100/N$9)-100),(R13*100/O$9)-100),(R13*100/P$9)-100),(R13*100/Q$9)-100)</f>
        <v>15.178571428571431</v>
      </c>
      <c r="U13" s="35" t="s">
        <v>217</v>
      </c>
    </row>
    <row r="14" spans="1:21">
      <c r="B14" s="31">
        <v>3</v>
      </c>
      <c r="C14" s="20" t="s">
        <v>106</v>
      </c>
      <c r="D14" s="21" t="s">
        <v>107</v>
      </c>
      <c r="E14" s="20" t="s">
        <v>56</v>
      </c>
      <c r="F14" s="20" t="s">
        <v>57</v>
      </c>
      <c r="G14" s="20" t="s">
        <v>58</v>
      </c>
      <c r="H14" s="20" t="s">
        <v>58</v>
      </c>
      <c r="I14" s="20" t="s">
        <v>58</v>
      </c>
      <c r="J14" s="125"/>
      <c r="K14" s="125"/>
      <c r="L14" s="125"/>
      <c r="M14" s="125"/>
      <c r="N14" s="125"/>
      <c r="O14" s="125"/>
      <c r="P14" s="125"/>
      <c r="Q14" s="125"/>
      <c r="R14" s="34" t="s">
        <v>89</v>
      </c>
      <c r="S14" s="34" t="s">
        <v>74</v>
      </c>
      <c r="T14" s="19">
        <f t="shared" si="0"/>
        <v>-96.428571428571431</v>
      </c>
      <c r="U14" s="35" t="s">
        <v>98</v>
      </c>
    </row>
    <row r="15" spans="1:21">
      <c r="B15" s="31">
        <v>4</v>
      </c>
      <c r="C15" s="20" t="s">
        <v>108</v>
      </c>
      <c r="D15" s="21" t="s">
        <v>109</v>
      </c>
      <c r="E15" s="20" t="s">
        <v>56</v>
      </c>
      <c r="F15" s="20" t="s">
        <v>57</v>
      </c>
      <c r="G15" s="20" t="s">
        <v>57</v>
      </c>
      <c r="H15" s="20" t="s">
        <v>57</v>
      </c>
      <c r="I15" s="20" t="s">
        <v>57</v>
      </c>
      <c r="J15" s="125"/>
      <c r="K15" s="125"/>
      <c r="L15" s="125"/>
      <c r="M15" s="125"/>
      <c r="N15" s="125"/>
      <c r="O15" s="125"/>
      <c r="P15" s="125"/>
      <c r="Q15" s="125"/>
      <c r="R15" s="34" t="s">
        <v>186</v>
      </c>
      <c r="S15" s="34" t="s">
        <v>187</v>
      </c>
      <c r="T15" s="19">
        <f t="shared" si="0"/>
        <v>-1.7857142857142918</v>
      </c>
      <c r="U15" s="35" t="s">
        <v>218</v>
      </c>
    </row>
    <row r="16" spans="1:21">
      <c r="B16" s="31">
        <v>5</v>
      </c>
      <c r="C16" s="20" t="s">
        <v>110</v>
      </c>
      <c r="D16" s="21" t="s">
        <v>111</v>
      </c>
      <c r="E16" s="20" t="s">
        <v>56</v>
      </c>
      <c r="F16" s="20" t="s">
        <v>57</v>
      </c>
      <c r="G16" s="20" t="s">
        <v>57</v>
      </c>
      <c r="H16" s="20" t="s">
        <v>57</v>
      </c>
      <c r="I16" s="20" t="s">
        <v>57</v>
      </c>
      <c r="J16" s="125"/>
      <c r="K16" s="125"/>
      <c r="L16" s="125"/>
      <c r="M16" s="125"/>
      <c r="N16" s="125"/>
      <c r="O16" s="125"/>
      <c r="P16" s="125"/>
      <c r="Q16" s="125"/>
      <c r="R16" s="34" t="s">
        <v>62</v>
      </c>
      <c r="S16" s="34" t="s">
        <v>188</v>
      </c>
      <c r="T16" s="19">
        <f t="shared" si="0"/>
        <v>-10.714285714285708</v>
      </c>
      <c r="U16" s="35" t="s">
        <v>219</v>
      </c>
    </row>
    <row r="17" spans="2:21">
      <c r="B17" s="31">
        <v>6</v>
      </c>
      <c r="C17" s="20" t="s">
        <v>112</v>
      </c>
      <c r="D17" s="21" t="s">
        <v>113</v>
      </c>
      <c r="E17" s="20" t="s">
        <v>59</v>
      </c>
      <c r="F17" s="20" t="s">
        <v>57</v>
      </c>
      <c r="G17" s="20" t="s">
        <v>57</v>
      </c>
      <c r="H17" s="20" t="s">
        <v>57</v>
      </c>
      <c r="I17" s="20" t="s">
        <v>57</v>
      </c>
      <c r="J17" s="125"/>
      <c r="K17" s="125"/>
      <c r="L17" s="125"/>
      <c r="M17" s="125"/>
      <c r="N17" s="125"/>
      <c r="O17" s="125"/>
      <c r="P17" s="125"/>
      <c r="Q17" s="125"/>
      <c r="R17" s="34" t="s">
        <v>72</v>
      </c>
      <c r="S17" s="34" t="s">
        <v>77</v>
      </c>
      <c r="T17" s="19">
        <f t="shared" si="0"/>
        <v>26.785714285714292</v>
      </c>
      <c r="U17" s="35" t="s">
        <v>220</v>
      </c>
    </row>
    <row r="18" spans="2:21">
      <c r="B18" s="31">
        <v>7</v>
      </c>
      <c r="C18" s="20" t="s">
        <v>114</v>
      </c>
      <c r="D18" s="21" t="s">
        <v>115</v>
      </c>
      <c r="E18" s="20" t="s">
        <v>56</v>
      </c>
      <c r="F18" s="20" t="s">
        <v>57</v>
      </c>
      <c r="G18" s="20" t="s">
        <v>57</v>
      </c>
      <c r="H18" s="20" t="s">
        <v>58</v>
      </c>
      <c r="I18" s="20" t="s">
        <v>58</v>
      </c>
      <c r="J18" s="125"/>
      <c r="K18" s="125"/>
      <c r="L18" s="125"/>
      <c r="M18" s="125"/>
      <c r="N18" s="125"/>
      <c r="O18" s="125"/>
      <c r="P18" s="125"/>
      <c r="Q18" s="125"/>
      <c r="R18" s="34" t="s">
        <v>92</v>
      </c>
      <c r="S18" s="34" t="s">
        <v>76</v>
      </c>
      <c r="T18" s="19">
        <f t="shared" si="0"/>
        <v>-74.107142857142861</v>
      </c>
      <c r="U18" s="35" t="s">
        <v>61</v>
      </c>
    </row>
    <row r="19" spans="2:21">
      <c r="B19" s="31">
        <v>8</v>
      </c>
      <c r="C19" s="20" t="s">
        <v>116</v>
      </c>
      <c r="D19" s="21" t="s">
        <v>117</v>
      </c>
      <c r="E19" s="20" t="s">
        <v>56</v>
      </c>
      <c r="F19" s="20" t="s">
        <v>57</v>
      </c>
      <c r="G19" s="20" t="s">
        <v>57</v>
      </c>
      <c r="H19" s="20" t="s">
        <v>57</v>
      </c>
      <c r="I19" s="20" t="s">
        <v>57</v>
      </c>
      <c r="J19" s="125"/>
      <c r="K19" s="125"/>
      <c r="L19" s="125"/>
      <c r="M19" s="125"/>
      <c r="N19" s="125"/>
      <c r="O19" s="125"/>
      <c r="P19" s="125"/>
      <c r="Q19" s="125"/>
      <c r="R19" s="34" t="s">
        <v>189</v>
      </c>
      <c r="S19" s="34" t="s">
        <v>187</v>
      </c>
      <c r="T19" s="19">
        <f t="shared" si="0"/>
        <v>-0.8928571428571388</v>
      </c>
      <c r="U19" s="35" t="s">
        <v>221</v>
      </c>
    </row>
    <row r="20" spans="2:21">
      <c r="B20" s="31">
        <v>9</v>
      </c>
      <c r="C20" s="20" t="s">
        <v>118</v>
      </c>
      <c r="D20" s="21" t="s">
        <v>119</v>
      </c>
      <c r="E20" s="20" t="s">
        <v>56</v>
      </c>
      <c r="F20" s="20" t="s">
        <v>57</v>
      </c>
      <c r="G20" s="20" t="s">
        <v>57</v>
      </c>
      <c r="H20" s="20" t="s">
        <v>57</v>
      </c>
      <c r="I20" s="20" t="s">
        <v>57</v>
      </c>
      <c r="J20" s="125"/>
      <c r="K20" s="125"/>
      <c r="L20" s="125"/>
      <c r="M20" s="125"/>
      <c r="N20" s="125"/>
      <c r="O20" s="125"/>
      <c r="P20" s="125"/>
      <c r="Q20" s="125"/>
      <c r="R20" s="34" t="s">
        <v>190</v>
      </c>
      <c r="S20" s="34" t="s">
        <v>66</v>
      </c>
      <c r="T20" s="19">
        <f t="shared" si="0"/>
        <v>11.607142857142861</v>
      </c>
      <c r="U20" s="35" t="s">
        <v>222</v>
      </c>
    </row>
    <row r="21" spans="2:21">
      <c r="B21" s="31">
        <v>10</v>
      </c>
      <c r="C21" s="20" t="s">
        <v>120</v>
      </c>
      <c r="D21" s="21" t="s">
        <v>121</v>
      </c>
      <c r="E21" s="20" t="s">
        <v>56</v>
      </c>
      <c r="F21" s="20" t="s">
        <v>57</v>
      </c>
      <c r="G21" s="20" t="s">
        <v>57</v>
      </c>
      <c r="H21" s="20" t="s">
        <v>57</v>
      </c>
      <c r="I21" s="20" t="s">
        <v>57</v>
      </c>
      <c r="J21" s="125"/>
      <c r="K21" s="125"/>
      <c r="L21" s="125"/>
      <c r="M21" s="125"/>
      <c r="N21" s="125"/>
      <c r="O21" s="125"/>
      <c r="P21" s="125"/>
      <c r="Q21" s="125"/>
      <c r="R21" s="34" t="s">
        <v>191</v>
      </c>
      <c r="S21" s="34" t="s">
        <v>91</v>
      </c>
      <c r="T21" s="19">
        <f t="shared" si="0"/>
        <v>-4.4642857142857082</v>
      </c>
      <c r="U21" s="35" t="s">
        <v>223</v>
      </c>
    </row>
    <row r="22" spans="2:21">
      <c r="B22" s="31">
        <v>11</v>
      </c>
      <c r="C22" s="20" t="s">
        <v>122</v>
      </c>
      <c r="D22" s="21" t="s">
        <v>123</v>
      </c>
      <c r="E22" s="20" t="s">
        <v>56</v>
      </c>
      <c r="F22" s="20" t="s">
        <v>57</v>
      </c>
      <c r="G22" s="20" t="s">
        <v>57</v>
      </c>
      <c r="H22" s="20" t="s">
        <v>57</v>
      </c>
      <c r="I22" s="20" t="s">
        <v>57</v>
      </c>
      <c r="J22" s="125"/>
      <c r="K22" s="125"/>
      <c r="L22" s="125"/>
      <c r="M22" s="125"/>
      <c r="N22" s="125"/>
      <c r="O22" s="125"/>
      <c r="P22" s="125"/>
      <c r="Q22" s="125"/>
      <c r="R22" s="34" t="s">
        <v>192</v>
      </c>
      <c r="S22" s="34" t="s">
        <v>193</v>
      </c>
      <c r="T22" s="19">
        <f t="shared" si="0"/>
        <v>-50.892857142857146</v>
      </c>
      <c r="U22" s="35" t="s">
        <v>224</v>
      </c>
    </row>
    <row r="23" spans="2:21">
      <c r="B23" s="31">
        <v>12</v>
      </c>
      <c r="C23" s="20" t="s">
        <v>124</v>
      </c>
      <c r="D23" s="21" t="s">
        <v>125</v>
      </c>
      <c r="E23" s="20" t="s">
        <v>59</v>
      </c>
      <c r="F23" s="20" t="s">
        <v>57</v>
      </c>
      <c r="G23" s="20" t="s">
        <v>58</v>
      </c>
      <c r="H23" s="20" t="s">
        <v>58</v>
      </c>
      <c r="I23" s="20" t="s">
        <v>58</v>
      </c>
      <c r="J23" s="125"/>
      <c r="K23" s="125"/>
      <c r="L23" s="125"/>
      <c r="M23" s="125"/>
      <c r="N23" s="125"/>
      <c r="O23" s="125"/>
      <c r="P23" s="125"/>
      <c r="Q23" s="125"/>
      <c r="R23" s="34" t="s">
        <v>81</v>
      </c>
      <c r="S23" s="34" t="s">
        <v>194</v>
      </c>
      <c r="T23" s="19">
        <f t="shared" si="0"/>
        <v>-83.035714285714278</v>
      </c>
      <c r="U23" s="35" t="s">
        <v>225</v>
      </c>
    </row>
    <row r="24" spans="2:21">
      <c r="B24" s="31">
        <v>13</v>
      </c>
      <c r="C24" s="20" t="s">
        <v>126</v>
      </c>
      <c r="D24" s="21" t="s">
        <v>127</v>
      </c>
      <c r="E24" s="20" t="s">
        <v>59</v>
      </c>
      <c r="F24" s="20" t="s">
        <v>57</v>
      </c>
      <c r="G24" s="20" t="s">
        <v>57</v>
      </c>
      <c r="H24" s="20" t="s">
        <v>58</v>
      </c>
      <c r="I24" s="20" t="s">
        <v>58</v>
      </c>
      <c r="J24" s="125"/>
      <c r="K24" s="125"/>
      <c r="L24" s="125"/>
      <c r="M24" s="125"/>
      <c r="N24" s="125"/>
      <c r="O24" s="125"/>
      <c r="P24" s="125"/>
      <c r="Q24" s="125"/>
      <c r="R24" s="34" t="s">
        <v>90</v>
      </c>
      <c r="S24" s="34" t="s">
        <v>76</v>
      </c>
      <c r="T24" s="19">
        <f t="shared" si="0"/>
        <v>-73.214285714285722</v>
      </c>
      <c r="U24" s="35" t="s">
        <v>226</v>
      </c>
    </row>
    <row r="25" spans="2:21">
      <c r="B25" s="31">
        <v>14</v>
      </c>
      <c r="C25" s="20" t="s">
        <v>128</v>
      </c>
      <c r="D25" s="21" t="s">
        <v>129</v>
      </c>
      <c r="E25" s="20" t="s">
        <v>56</v>
      </c>
      <c r="F25" s="20" t="s">
        <v>57</v>
      </c>
      <c r="G25" s="20" t="s">
        <v>57</v>
      </c>
      <c r="H25" s="20" t="s">
        <v>57</v>
      </c>
      <c r="I25" s="20" t="s">
        <v>57</v>
      </c>
      <c r="J25" s="125"/>
      <c r="K25" s="125"/>
      <c r="L25" s="125"/>
      <c r="M25" s="125"/>
      <c r="N25" s="125"/>
      <c r="O25" s="125"/>
      <c r="P25" s="125"/>
      <c r="Q25" s="125"/>
      <c r="R25" s="34" t="s">
        <v>195</v>
      </c>
      <c r="S25" s="34" t="s">
        <v>82</v>
      </c>
      <c r="T25" s="19">
        <f t="shared" si="0"/>
        <v>-24.107142857142861</v>
      </c>
      <c r="U25" s="35" t="s">
        <v>227</v>
      </c>
    </row>
    <row r="26" spans="2:21">
      <c r="B26" s="31">
        <v>15</v>
      </c>
      <c r="C26" s="20" t="s">
        <v>130</v>
      </c>
      <c r="D26" s="21" t="s">
        <v>131</v>
      </c>
      <c r="E26" s="20" t="s">
        <v>56</v>
      </c>
      <c r="F26" s="20" t="s">
        <v>57</v>
      </c>
      <c r="G26" s="20" t="s">
        <v>57</v>
      </c>
      <c r="H26" s="20" t="s">
        <v>57</v>
      </c>
      <c r="I26" s="20" t="s">
        <v>57</v>
      </c>
      <c r="J26" s="125"/>
      <c r="K26" s="125"/>
      <c r="L26" s="125"/>
      <c r="M26" s="125"/>
      <c r="N26" s="125"/>
      <c r="O26" s="125"/>
      <c r="P26" s="125"/>
      <c r="Q26" s="125"/>
      <c r="R26" s="34" t="s">
        <v>196</v>
      </c>
      <c r="S26" s="34" t="s">
        <v>75</v>
      </c>
      <c r="T26" s="19">
        <f t="shared" si="0"/>
        <v>3.5714285714285694</v>
      </c>
      <c r="U26" s="35" t="s">
        <v>228</v>
      </c>
    </row>
    <row r="27" spans="2:21">
      <c r="B27" s="31">
        <v>16</v>
      </c>
      <c r="C27" s="20" t="s">
        <v>132</v>
      </c>
      <c r="D27" s="21" t="s">
        <v>133</v>
      </c>
      <c r="E27" s="20" t="s">
        <v>59</v>
      </c>
      <c r="F27" s="20" t="s">
        <v>57</v>
      </c>
      <c r="G27" s="20" t="s">
        <v>57</v>
      </c>
      <c r="H27" s="20" t="s">
        <v>57</v>
      </c>
      <c r="I27" s="20" t="s">
        <v>57</v>
      </c>
      <c r="J27" s="125"/>
      <c r="K27" s="125"/>
      <c r="L27" s="125"/>
      <c r="M27" s="125"/>
      <c r="N27" s="125"/>
      <c r="O27" s="125"/>
      <c r="P27" s="125"/>
      <c r="Q27" s="125"/>
      <c r="R27" s="34" t="s">
        <v>197</v>
      </c>
      <c r="S27" s="34" t="s">
        <v>198</v>
      </c>
      <c r="T27" s="19">
        <f t="shared" si="0"/>
        <v>19.642857142857139</v>
      </c>
      <c r="U27" s="35" t="s">
        <v>229</v>
      </c>
    </row>
    <row r="28" spans="2:21">
      <c r="B28" s="31">
        <v>17</v>
      </c>
      <c r="C28" s="20" t="s">
        <v>134</v>
      </c>
      <c r="D28" s="21" t="s">
        <v>135</v>
      </c>
      <c r="E28" s="20" t="s">
        <v>59</v>
      </c>
      <c r="F28" s="20" t="s">
        <v>57</v>
      </c>
      <c r="G28" s="20" t="s">
        <v>57</v>
      </c>
      <c r="H28" s="20" t="s">
        <v>57</v>
      </c>
      <c r="I28" s="20" t="s">
        <v>57</v>
      </c>
      <c r="J28" s="125"/>
      <c r="K28" s="125"/>
      <c r="L28" s="125"/>
      <c r="M28" s="125"/>
      <c r="N28" s="125"/>
      <c r="O28" s="125"/>
      <c r="P28" s="125"/>
      <c r="Q28" s="125"/>
      <c r="R28" s="34" t="s">
        <v>185</v>
      </c>
      <c r="S28" s="34" t="s">
        <v>80</v>
      </c>
      <c r="T28" s="19">
        <f t="shared" si="0"/>
        <v>15.178571428571431</v>
      </c>
      <c r="U28" s="35" t="s">
        <v>230</v>
      </c>
    </row>
    <row r="29" spans="2:21">
      <c r="B29" s="31">
        <v>18</v>
      </c>
      <c r="C29" s="20" t="s">
        <v>136</v>
      </c>
      <c r="D29" s="21" t="s">
        <v>137</v>
      </c>
      <c r="E29" s="20" t="s">
        <v>56</v>
      </c>
      <c r="F29" s="20" t="s">
        <v>57</v>
      </c>
      <c r="G29" s="20" t="s">
        <v>57</v>
      </c>
      <c r="H29" s="20" t="s">
        <v>57</v>
      </c>
      <c r="I29" s="20" t="s">
        <v>57</v>
      </c>
      <c r="J29" s="125"/>
      <c r="K29" s="125"/>
      <c r="L29" s="125"/>
      <c r="M29" s="125"/>
      <c r="N29" s="125"/>
      <c r="O29" s="125"/>
      <c r="P29" s="125"/>
      <c r="Q29" s="125"/>
      <c r="R29" s="34" t="s">
        <v>199</v>
      </c>
      <c r="S29" s="34" t="s">
        <v>73</v>
      </c>
      <c r="T29" s="19">
        <f t="shared" si="0"/>
        <v>4.4642857142857082</v>
      </c>
      <c r="U29" s="35" t="s">
        <v>231</v>
      </c>
    </row>
    <row r="30" spans="2:21">
      <c r="B30" s="31">
        <v>19</v>
      </c>
      <c r="C30" s="20" t="s">
        <v>138</v>
      </c>
      <c r="D30" s="21" t="s">
        <v>139</v>
      </c>
      <c r="E30" s="20" t="s">
        <v>56</v>
      </c>
      <c r="F30" s="20" t="s">
        <v>57</v>
      </c>
      <c r="G30" s="20" t="s">
        <v>57</v>
      </c>
      <c r="H30" s="20" t="s">
        <v>57</v>
      </c>
      <c r="I30" s="20" t="s">
        <v>57</v>
      </c>
      <c r="J30" s="125"/>
      <c r="K30" s="125"/>
      <c r="L30" s="125"/>
      <c r="M30" s="125"/>
      <c r="N30" s="125"/>
      <c r="O30" s="125"/>
      <c r="P30" s="125"/>
      <c r="Q30" s="125"/>
      <c r="R30" s="34" t="s">
        <v>200</v>
      </c>
      <c r="S30" s="34" t="s">
        <v>201</v>
      </c>
      <c r="T30" s="19">
        <f t="shared" si="0"/>
        <v>-14.285714285714292</v>
      </c>
      <c r="U30" s="35" t="s">
        <v>232</v>
      </c>
    </row>
    <row r="31" spans="2:21">
      <c r="B31" s="31">
        <v>20</v>
      </c>
      <c r="C31" s="20" t="s">
        <v>140</v>
      </c>
      <c r="D31" s="21" t="s">
        <v>141</v>
      </c>
      <c r="E31" s="20" t="s">
        <v>56</v>
      </c>
      <c r="F31" s="20" t="s">
        <v>57</v>
      </c>
      <c r="G31" s="20" t="s">
        <v>57</v>
      </c>
      <c r="H31" s="20" t="s">
        <v>57</v>
      </c>
      <c r="I31" s="20" t="s">
        <v>57</v>
      </c>
      <c r="J31" s="125"/>
      <c r="K31" s="125"/>
      <c r="L31" s="125"/>
      <c r="M31" s="125"/>
      <c r="N31" s="125"/>
      <c r="O31" s="125"/>
      <c r="P31" s="125"/>
      <c r="Q31" s="125"/>
      <c r="R31" s="34" t="s">
        <v>202</v>
      </c>
      <c r="S31" s="34" t="s">
        <v>75</v>
      </c>
      <c r="T31" s="19">
        <f t="shared" si="0"/>
        <v>2.6785714285714306</v>
      </c>
      <c r="U31" s="35" t="s">
        <v>233</v>
      </c>
    </row>
    <row r="32" spans="2:21">
      <c r="B32" s="31">
        <v>21</v>
      </c>
      <c r="C32" s="20" t="s">
        <v>142</v>
      </c>
      <c r="D32" s="21" t="s">
        <v>143</v>
      </c>
      <c r="E32" s="20" t="s">
        <v>59</v>
      </c>
      <c r="F32" s="20" t="s">
        <v>57</v>
      </c>
      <c r="G32" s="20" t="s">
        <v>58</v>
      </c>
      <c r="H32" s="20" t="s">
        <v>58</v>
      </c>
      <c r="I32" s="20" t="s">
        <v>58</v>
      </c>
      <c r="J32" s="125"/>
      <c r="K32" s="125"/>
      <c r="L32" s="125"/>
      <c r="M32" s="125"/>
      <c r="N32" s="125"/>
      <c r="O32" s="125"/>
      <c r="P32" s="125"/>
      <c r="Q32" s="125"/>
      <c r="R32" s="34" t="s">
        <v>63</v>
      </c>
      <c r="S32" s="34" t="s">
        <v>203</v>
      </c>
      <c r="T32" s="19">
        <f t="shared" si="0"/>
        <v>-91.964285714285708</v>
      </c>
      <c r="U32" s="35" t="s">
        <v>97</v>
      </c>
    </row>
    <row r="33" spans="2:21">
      <c r="B33" s="31">
        <v>22</v>
      </c>
      <c r="C33" s="20" t="s">
        <v>144</v>
      </c>
      <c r="D33" s="21" t="s">
        <v>145</v>
      </c>
      <c r="E33" s="20" t="s">
        <v>56</v>
      </c>
      <c r="F33" s="20" t="s">
        <v>57</v>
      </c>
      <c r="G33" s="20" t="s">
        <v>57</v>
      </c>
      <c r="H33" s="20" t="s">
        <v>57</v>
      </c>
      <c r="I33" s="20" t="s">
        <v>57</v>
      </c>
      <c r="J33" s="125"/>
      <c r="K33" s="125"/>
      <c r="L33" s="125"/>
      <c r="M33" s="125"/>
      <c r="N33" s="125"/>
      <c r="O33" s="125"/>
      <c r="P33" s="125"/>
      <c r="Q33" s="125"/>
      <c r="R33" s="34" t="s">
        <v>87</v>
      </c>
      <c r="S33" s="34" t="s">
        <v>73</v>
      </c>
      <c r="T33" s="19">
        <f t="shared" si="0"/>
        <v>6.25</v>
      </c>
      <c r="U33" s="35" t="s">
        <v>234</v>
      </c>
    </row>
    <row r="34" spans="2:21">
      <c r="B34" s="31">
        <v>23</v>
      </c>
      <c r="C34" s="20" t="s">
        <v>146</v>
      </c>
      <c r="D34" s="21" t="s">
        <v>147</v>
      </c>
      <c r="E34" s="20" t="s">
        <v>56</v>
      </c>
      <c r="F34" s="20" t="s">
        <v>57</v>
      </c>
      <c r="G34" s="20" t="s">
        <v>57</v>
      </c>
      <c r="H34" s="20" t="s">
        <v>57</v>
      </c>
      <c r="I34" s="20" t="s">
        <v>57</v>
      </c>
      <c r="J34" s="125"/>
      <c r="K34" s="125"/>
      <c r="L34" s="125"/>
      <c r="M34" s="125"/>
      <c r="N34" s="125"/>
      <c r="O34" s="125"/>
      <c r="P34" s="125"/>
      <c r="Q34" s="125"/>
      <c r="R34" s="34" t="s">
        <v>204</v>
      </c>
      <c r="S34" s="34" t="s">
        <v>205</v>
      </c>
      <c r="T34" s="19">
        <f t="shared" si="0"/>
        <v>-17.857142857142861</v>
      </c>
      <c r="U34" s="35" t="s">
        <v>235</v>
      </c>
    </row>
    <row r="35" spans="2:21">
      <c r="B35" s="31">
        <v>24</v>
      </c>
      <c r="C35" s="20" t="s">
        <v>148</v>
      </c>
      <c r="D35" s="21" t="s">
        <v>149</v>
      </c>
      <c r="E35" s="20" t="s">
        <v>56</v>
      </c>
      <c r="F35" s="20" t="s">
        <v>57</v>
      </c>
      <c r="G35" s="20" t="s">
        <v>57</v>
      </c>
      <c r="H35" s="20" t="s">
        <v>57</v>
      </c>
      <c r="I35" s="20" t="s">
        <v>57</v>
      </c>
      <c r="J35" s="125"/>
      <c r="K35" s="125"/>
      <c r="L35" s="125"/>
      <c r="M35" s="125"/>
      <c r="N35" s="125"/>
      <c r="O35" s="125"/>
      <c r="P35" s="125"/>
      <c r="Q35" s="125"/>
      <c r="R35" s="34" t="s">
        <v>206</v>
      </c>
      <c r="S35" s="34" t="s">
        <v>67</v>
      </c>
      <c r="T35" s="19">
        <f t="shared" si="0"/>
        <v>-7.1428571428571388</v>
      </c>
      <c r="U35" s="35" t="s">
        <v>236</v>
      </c>
    </row>
    <row r="36" spans="2:21">
      <c r="B36" s="31">
        <v>25</v>
      </c>
      <c r="C36" s="20" t="s">
        <v>150</v>
      </c>
      <c r="D36" s="21" t="s">
        <v>151</v>
      </c>
      <c r="E36" s="20" t="s">
        <v>56</v>
      </c>
      <c r="F36" s="20" t="s">
        <v>57</v>
      </c>
      <c r="G36" s="20" t="s">
        <v>57</v>
      </c>
      <c r="H36" s="20" t="s">
        <v>57</v>
      </c>
      <c r="I36" s="20" t="s">
        <v>57</v>
      </c>
      <c r="J36" s="125"/>
      <c r="K36" s="125"/>
      <c r="L36" s="125"/>
      <c r="M36" s="125"/>
      <c r="N36" s="125"/>
      <c r="O36" s="125"/>
      <c r="P36" s="125"/>
      <c r="Q36" s="125"/>
      <c r="R36" s="34" t="s">
        <v>206</v>
      </c>
      <c r="S36" s="34" t="s">
        <v>67</v>
      </c>
      <c r="T36" s="19">
        <f t="shared" si="0"/>
        <v>-7.1428571428571388</v>
      </c>
      <c r="U36" s="35" t="s">
        <v>237</v>
      </c>
    </row>
    <row r="37" spans="2:21">
      <c r="B37" s="31">
        <v>26</v>
      </c>
      <c r="C37" s="20" t="s">
        <v>152</v>
      </c>
      <c r="D37" s="21" t="s">
        <v>153</v>
      </c>
      <c r="E37" s="20" t="s">
        <v>56</v>
      </c>
      <c r="F37" s="20" t="s">
        <v>57</v>
      </c>
      <c r="G37" s="20" t="s">
        <v>57</v>
      </c>
      <c r="H37" s="20" t="s">
        <v>57</v>
      </c>
      <c r="I37" s="20" t="s">
        <v>57</v>
      </c>
      <c r="J37" s="125"/>
      <c r="K37" s="125"/>
      <c r="L37" s="125"/>
      <c r="M37" s="125"/>
      <c r="N37" s="125"/>
      <c r="O37" s="125"/>
      <c r="P37" s="125"/>
      <c r="Q37" s="125"/>
      <c r="R37" s="34" t="s">
        <v>82</v>
      </c>
      <c r="S37" s="34" t="s">
        <v>207</v>
      </c>
      <c r="T37" s="19">
        <f t="shared" si="0"/>
        <v>-71.428571428571431</v>
      </c>
      <c r="U37" s="35" t="s">
        <v>238</v>
      </c>
    </row>
    <row r="38" spans="2:21">
      <c r="B38" s="31">
        <v>27</v>
      </c>
      <c r="C38" s="20" t="s">
        <v>154</v>
      </c>
      <c r="D38" s="21" t="s">
        <v>155</v>
      </c>
      <c r="E38" s="20" t="s">
        <v>59</v>
      </c>
      <c r="F38" s="20" t="s">
        <v>57</v>
      </c>
      <c r="G38" s="20" t="s">
        <v>58</v>
      </c>
      <c r="H38" s="20" t="s">
        <v>58</v>
      </c>
      <c r="I38" s="20" t="s">
        <v>58</v>
      </c>
      <c r="J38" s="125"/>
      <c r="K38" s="125"/>
      <c r="L38" s="125"/>
      <c r="M38" s="125"/>
      <c r="N38" s="125"/>
      <c r="O38" s="125"/>
      <c r="P38" s="125"/>
      <c r="Q38" s="125"/>
      <c r="R38" s="34" t="s">
        <v>63</v>
      </c>
      <c r="S38" s="34" t="s">
        <v>203</v>
      </c>
      <c r="T38" s="19">
        <f t="shared" si="0"/>
        <v>-91.964285714285708</v>
      </c>
      <c r="U38" s="35" t="s">
        <v>239</v>
      </c>
    </row>
    <row r="39" spans="2:21">
      <c r="B39" s="31">
        <v>28</v>
      </c>
      <c r="C39" s="20" t="s">
        <v>156</v>
      </c>
      <c r="D39" s="21" t="s">
        <v>157</v>
      </c>
      <c r="E39" s="20" t="s">
        <v>56</v>
      </c>
      <c r="F39" s="20" t="s">
        <v>57</v>
      </c>
      <c r="G39" s="20" t="s">
        <v>57</v>
      </c>
      <c r="H39" s="20" t="s">
        <v>57</v>
      </c>
      <c r="I39" s="20" t="s">
        <v>57</v>
      </c>
      <c r="J39" s="125"/>
      <c r="K39" s="125"/>
      <c r="L39" s="125"/>
      <c r="M39" s="125"/>
      <c r="N39" s="125"/>
      <c r="O39" s="125"/>
      <c r="P39" s="125"/>
      <c r="Q39" s="125"/>
      <c r="R39" s="34" t="s">
        <v>208</v>
      </c>
      <c r="S39" s="34" t="s">
        <v>67</v>
      </c>
      <c r="T39" s="19">
        <f t="shared" si="0"/>
        <v>-5.3571428571428612</v>
      </c>
      <c r="U39" s="35" t="s">
        <v>240</v>
      </c>
    </row>
    <row r="40" spans="2:21">
      <c r="B40" s="31">
        <v>29</v>
      </c>
      <c r="C40" s="20" t="s">
        <v>158</v>
      </c>
      <c r="D40" s="21" t="s">
        <v>159</v>
      </c>
      <c r="E40" s="20" t="s">
        <v>59</v>
      </c>
      <c r="F40" s="20" t="s">
        <v>57</v>
      </c>
      <c r="G40" s="20" t="s">
        <v>58</v>
      </c>
      <c r="H40" s="20" t="s">
        <v>58</v>
      </c>
      <c r="I40" s="20" t="s">
        <v>58</v>
      </c>
      <c r="J40" s="125"/>
      <c r="K40" s="125"/>
      <c r="L40" s="125"/>
      <c r="M40" s="125"/>
      <c r="N40" s="125"/>
      <c r="O40" s="125"/>
      <c r="P40" s="125"/>
      <c r="Q40" s="125"/>
      <c r="R40" s="34" t="s">
        <v>63</v>
      </c>
      <c r="S40" s="34" t="s">
        <v>203</v>
      </c>
      <c r="T40" s="19">
        <f t="shared" si="0"/>
        <v>-91.964285714285708</v>
      </c>
      <c r="U40" s="35" t="s">
        <v>96</v>
      </c>
    </row>
    <row r="41" spans="2:21">
      <c r="B41" s="31">
        <v>30</v>
      </c>
      <c r="C41" s="20" t="s">
        <v>160</v>
      </c>
      <c r="D41" s="21" t="s">
        <v>161</v>
      </c>
      <c r="E41" s="20" t="s">
        <v>56</v>
      </c>
      <c r="F41" s="20" t="s">
        <v>57</v>
      </c>
      <c r="G41" s="20" t="s">
        <v>57</v>
      </c>
      <c r="H41" s="20" t="s">
        <v>57</v>
      </c>
      <c r="I41" s="20" t="s">
        <v>57</v>
      </c>
      <c r="J41" s="125"/>
      <c r="K41" s="125"/>
      <c r="L41" s="125"/>
      <c r="M41" s="125"/>
      <c r="N41" s="125"/>
      <c r="O41" s="125"/>
      <c r="P41" s="125"/>
      <c r="Q41" s="125"/>
      <c r="R41" s="34" t="s">
        <v>209</v>
      </c>
      <c r="S41" s="34" t="s">
        <v>210</v>
      </c>
      <c r="T41" s="19">
        <f t="shared" si="0"/>
        <v>7.1428571428571388</v>
      </c>
      <c r="U41" s="35" t="s">
        <v>241</v>
      </c>
    </row>
    <row r="42" spans="2:21">
      <c r="B42" s="31">
        <v>31</v>
      </c>
      <c r="C42" s="20" t="s">
        <v>162</v>
      </c>
      <c r="D42" s="21" t="s">
        <v>163</v>
      </c>
      <c r="E42" s="20" t="s">
        <v>56</v>
      </c>
      <c r="F42" s="20" t="s">
        <v>57</v>
      </c>
      <c r="G42" s="20" t="s">
        <v>57</v>
      </c>
      <c r="H42" s="20" t="s">
        <v>57</v>
      </c>
      <c r="I42" s="20" t="s">
        <v>57</v>
      </c>
      <c r="J42" s="125"/>
      <c r="K42" s="125"/>
      <c r="L42" s="125"/>
      <c r="M42" s="125"/>
      <c r="N42" s="125"/>
      <c r="O42" s="125"/>
      <c r="P42" s="125"/>
      <c r="Q42" s="125"/>
      <c r="R42" s="34" t="s">
        <v>87</v>
      </c>
      <c r="S42" s="34" t="s">
        <v>73</v>
      </c>
      <c r="T42" s="19">
        <f t="shared" si="0"/>
        <v>6.25</v>
      </c>
      <c r="U42" s="35" t="s">
        <v>242</v>
      </c>
    </row>
    <row r="43" spans="2:21">
      <c r="B43" s="31">
        <v>32</v>
      </c>
      <c r="C43" s="20" t="s">
        <v>164</v>
      </c>
      <c r="D43" s="21" t="s">
        <v>165</v>
      </c>
      <c r="E43" s="20" t="s">
        <v>59</v>
      </c>
      <c r="F43" s="20" t="s">
        <v>57</v>
      </c>
      <c r="G43" s="20" t="s">
        <v>58</v>
      </c>
      <c r="H43" s="20" t="s">
        <v>58</v>
      </c>
      <c r="I43" s="20" t="s">
        <v>58</v>
      </c>
      <c r="J43" s="125"/>
      <c r="K43" s="125"/>
      <c r="L43" s="125"/>
      <c r="M43" s="125"/>
      <c r="N43" s="125"/>
      <c r="O43" s="125"/>
      <c r="P43" s="125"/>
      <c r="Q43" s="125"/>
      <c r="R43" s="34" t="s">
        <v>60</v>
      </c>
      <c r="S43" s="34" t="s">
        <v>63</v>
      </c>
      <c r="T43" s="19">
        <f t="shared" si="0"/>
        <v>-77.678571428571431</v>
      </c>
      <c r="U43" s="35" t="s">
        <v>243</v>
      </c>
    </row>
    <row r="44" spans="2:21">
      <c r="B44" s="31">
        <v>33</v>
      </c>
      <c r="C44" s="20" t="s">
        <v>166</v>
      </c>
      <c r="D44" s="21" t="s">
        <v>167</v>
      </c>
      <c r="E44" s="20" t="s">
        <v>56</v>
      </c>
      <c r="F44" s="20" t="s">
        <v>57</v>
      </c>
      <c r="G44" s="20" t="s">
        <v>57</v>
      </c>
      <c r="H44" s="20" t="s">
        <v>57</v>
      </c>
      <c r="I44" s="20" t="s">
        <v>57</v>
      </c>
      <c r="J44" s="125"/>
      <c r="K44" s="125"/>
      <c r="L44" s="125"/>
      <c r="M44" s="125"/>
      <c r="N44" s="125"/>
      <c r="O44" s="125"/>
      <c r="P44" s="125"/>
      <c r="Q44" s="125"/>
      <c r="R44" s="34" t="s">
        <v>79</v>
      </c>
      <c r="S44" s="34" t="s">
        <v>65</v>
      </c>
      <c r="T44" s="19">
        <f t="shared" si="0"/>
        <v>-43.75</v>
      </c>
      <c r="U44" s="35" t="s">
        <v>244</v>
      </c>
    </row>
    <row r="45" spans="2:21">
      <c r="B45" s="31">
        <v>34</v>
      </c>
      <c r="C45" s="20" t="s">
        <v>168</v>
      </c>
      <c r="D45" s="21" t="s">
        <v>169</v>
      </c>
      <c r="E45" s="20" t="s">
        <v>56</v>
      </c>
      <c r="F45" s="20" t="s">
        <v>57</v>
      </c>
      <c r="G45" s="20" t="s">
        <v>57</v>
      </c>
      <c r="H45" s="20" t="s">
        <v>57</v>
      </c>
      <c r="I45" s="20" t="s">
        <v>57</v>
      </c>
      <c r="J45" s="125"/>
      <c r="K45" s="125"/>
      <c r="L45" s="125"/>
      <c r="M45" s="125"/>
      <c r="N45" s="125"/>
      <c r="O45" s="125"/>
      <c r="P45" s="125"/>
      <c r="Q45" s="125"/>
      <c r="R45" s="34" t="s">
        <v>211</v>
      </c>
      <c r="S45" s="34" t="s">
        <v>205</v>
      </c>
      <c r="T45" s="19">
        <f t="shared" si="0"/>
        <v>-18.75</v>
      </c>
      <c r="U45" s="35" t="s">
        <v>245</v>
      </c>
    </row>
    <row r="46" spans="2:21">
      <c r="B46" s="31">
        <v>35</v>
      </c>
      <c r="C46" s="20" t="s">
        <v>170</v>
      </c>
      <c r="D46" s="21" t="s">
        <v>171</v>
      </c>
      <c r="E46" s="20" t="s">
        <v>56</v>
      </c>
      <c r="F46" s="20" t="s">
        <v>57</v>
      </c>
      <c r="G46" s="20" t="s">
        <v>57</v>
      </c>
      <c r="H46" s="20" t="s">
        <v>57</v>
      </c>
      <c r="I46" s="20" t="s">
        <v>57</v>
      </c>
      <c r="J46" s="125"/>
      <c r="K46" s="125"/>
      <c r="L46" s="125"/>
      <c r="M46" s="125"/>
      <c r="N46" s="125"/>
      <c r="O46" s="125"/>
      <c r="P46" s="125"/>
      <c r="Q46" s="125"/>
      <c r="R46" s="34" t="s">
        <v>212</v>
      </c>
      <c r="S46" s="34" t="s">
        <v>83</v>
      </c>
      <c r="T46" s="19">
        <f t="shared" si="0"/>
        <v>-21.428571428571431</v>
      </c>
      <c r="U46" s="35" t="s">
        <v>246</v>
      </c>
    </row>
    <row r="47" spans="2:21">
      <c r="B47" s="31">
        <v>36</v>
      </c>
      <c r="C47" s="20" t="s">
        <v>172</v>
      </c>
      <c r="D47" s="21" t="s">
        <v>173</v>
      </c>
      <c r="E47" s="20" t="s">
        <v>56</v>
      </c>
      <c r="F47" s="20" t="s">
        <v>57</v>
      </c>
      <c r="G47" s="20" t="s">
        <v>58</v>
      </c>
      <c r="H47" s="20" t="s">
        <v>58</v>
      </c>
      <c r="I47" s="20" t="s">
        <v>58</v>
      </c>
      <c r="J47" s="125"/>
      <c r="K47" s="125"/>
      <c r="L47" s="125"/>
      <c r="M47" s="125"/>
      <c r="N47" s="125"/>
      <c r="O47" s="125"/>
      <c r="P47" s="125"/>
      <c r="Q47" s="125"/>
      <c r="R47" s="34" t="s">
        <v>88</v>
      </c>
      <c r="S47" s="34" t="s">
        <v>203</v>
      </c>
      <c r="T47" s="19">
        <f t="shared" si="0"/>
        <v>-92.857142857142861</v>
      </c>
      <c r="U47" s="35" t="s">
        <v>247</v>
      </c>
    </row>
    <row r="48" spans="2:21">
      <c r="B48" s="31">
        <v>37</v>
      </c>
      <c r="C48" s="20" t="s">
        <v>174</v>
      </c>
      <c r="D48" s="21" t="s">
        <v>175</v>
      </c>
      <c r="E48" s="20" t="s">
        <v>59</v>
      </c>
      <c r="F48" s="20" t="s">
        <v>57</v>
      </c>
      <c r="G48" s="20" t="s">
        <v>57</v>
      </c>
      <c r="H48" s="20" t="s">
        <v>57</v>
      </c>
      <c r="I48" s="20" t="s">
        <v>57</v>
      </c>
      <c r="J48" s="125"/>
      <c r="K48" s="125"/>
      <c r="L48" s="125"/>
      <c r="M48" s="125"/>
      <c r="N48" s="125"/>
      <c r="O48" s="125"/>
      <c r="P48" s="125"/>
      <c r="Q48" s="125"/>
      <c r="R48" s="34" t="s">
        <v>87</v>
      </c>
      <c r="S48" s="34" t="s">
        <v>73</v>
      </c>
      <c r="T48" s="19">
        <f t="shared" si="0"/>
        <v>6.25</v>
      </c>
      <c r="U48" s="35" t="s">
        <v>248</v>
      </c>
    </row>
    <row r="49" spans="2:21">
      <c r="B49" s="31">
        <v>38</v>
      </c>
      <c r="C49" s="20" t="s">
        <v>176</v>
      </c>
      <c r="D49" s="21" t="s">
        <v>177</v>
      </c>
      <c r="E49" s="20" t="s">
        <v>56</v>
      </c>
      <c r="F49" s="20" t="s">
        <v>57</v>
      </c>
      <c r="G49" s="20" t="s">
        <v>57</v>
      </c>
      <c r="H49" s="20" t="s">
        <v>57</v>
      </c>
      <c r="I49" s="20" t="s">
        <v>57</v>
      </c>
      <c r="J49" s="125"/>
      <c r="K49" s="125"/>
      <c r="L49" s="125"/>
      <c r="M49" s="125"/>
      <c r="N49" s="125"/>
      <c r="O49" s="125"/>
      <c r="P49" s="125"/>
      <c r="Q49" s="125"/>
      <c r="R49" s="34" t="s">
        <v>196</v>
      </c>
      <c r="S49" s="34" t="s">
        <v>75</v>
      </c>
      <c r="T49" s="19">
        <f t="shared" si="0"/>
        <v>3.5714285714285694</v>
      </c>
      <c r="U49" s="35" t="s">
        <v>249</v>
      </c>
    </row>
    <row r="50" spans="2:21">
      <c r="B50" s="31">
        <v>39</v>
      </c>
      <c r="C50" s="20" t="s">
        <v>178</v>
      </c>
      <c r="D50" s="21" t="s">
        <v>179</v>
      </c>
      <c r="E50" s="20" t="s">
        <v>56</v>
      </c>
      <c r="F50" s="20" t="s">
        <v>57</v>
      </c>
      <c r="G50" s="20" t="s">
        <v>57</v>
      </c>
      <c r="H50" s="20" t="s">
        <v>57</v>
      </c>
      <c r="I50" s="20" t="s">
        <v>57</v>
      </c>
      <c r="J50" s="125"/>
      <c r="K50" s="125"/>
      <c r="L50" s="125"/>
      <c r="M50" s="125"/>
      <c r="N50" s="125"/>
      <c r="O50" s="125"/>
      <c r="P50" s="125"/>
      <c r="Q50" s="125"/>
      <c r="R50" s="34" t="s">
        <v>64</v>
      </c>
      <c r="S50" s="34" t="s">
        <v>213</v>
      </c>
      <c r="T50" s="19"/>
      <c r="U50" s="35" t="s">
        <v>250</v>
      </c>
    </row>
    <row r="51" spans="2:21">
      <c r="B51" s="31">
        <v>40</v>
      </c>
      <c r="C51" s="20" t="s">
        <v>180</v>
      </c>
      <c r="D51" s="21" t="s">
        <v>181</v>
      </c>
      <c r="E51" s="20" t="s">
        <v>56</v>
      </c>
      <c r="F51" s="20" t="s">
        <v>57</v>
      </c>
      <c r="G51" s="20" t="s">
        <v>57</v>
      </c>
      <c r="H51" s="20" t="s">
        <v>57</v>
      </c>
      <c r="I51" s="20" t="s">
        <v>57</v>
      </c>
      <c r="J51" s="125"/>
      <c r="K51" s="125"/>
      <c r="L51" s="125"/>
      <c r="M51" s="125"/>
      <c r="N51" s="125"/>
      <c r="O51" s="125"/>
      <c r="P51" s="125"/>
      <c r="Q51" s="125"/>
      <c r="R51" s="34" t="s">
        <v>214</v>
      </c>
      <c r="S51" s="34" t="s">
        <v>215</v>
      </c>
      <c r="T51" s="19"/>
      <c r="U51" s="35" t="s">
        <v>251</v>
      </c>
    </row>
    <row r="52" spans="2:21" ht="15" thickBot="1">
      <c r="B52" s="31">
        <v>41</v>
      </c>
      <c r="C52" s="20" t="s">
        <v>182</v>
      </c>
      <c r="D52" s="21" t="s">
        <v>183</v>
      </c>
      <c r="E52" s="20" t="s">
        <v>59</v>
      </c>
      <c r="F52" s="20" t="s">
        <v>57</v>
      </c>
      <c r="G52" s="20" t="s">
        <v>57</v>
      </c>
      <c r="H52" s="20" t="s">
        <v>57</v>
      </c>
      <c r="I52" s="20" t="s">
        <v>57</v>
      </c>
      <c r="J52" s="125"/>
      <c r="K52" s="125"/>
      <c r="L52" s="125"/>
      <c r="M52" s="125"/>
      <c r="N52" s="125"/>
      <c r="O52" s="125"/>
      <c r="P52" s="125"/>
      <c r="Q52" s="125"/>
      <c r="R52" s="34" t="s">
        <v>196</v>
      </c>
      <c r="S52" s="34" t="s">
        <v>75</v>
      </c>
      <c r="T52" s="19">
        <f>IF(Q52="",IF(P52="",IF(O52="",IF(N52="",IF(M52="",IF(L52="",IF(K52="",IF(J52="",IF(I52="",IF(H52="",IF(G52="",IF(F52="","",(R52*100/F$9)-100),(R52*100/G$9)-100),(R52*100/H$9)-100),(R52*100/I$9)-100),(R52*100/J$9)-100),(R52*100/K$9)-100),(R52*100/L$9)-100),(R52*100/M$9)-100),(R52*100/N$9)-100),(R52*100/O$9)-100),(R52*100/P$9)-100),(R52*100/Q$9)-100)</f>
        <v>3.5714285714285694</v>
      </c>
      <c r="U52" s="35" t="s">
        <v>252</v>
      </c>
    </row>
    <row r="53" spans="2:21" ht="15" thickBot="1">
      <c r="B53" s="3"/>
      <c r="C53" s="11"/>
      <c r="D53" s="102" t="s">
        <v>35</v>
      </c>
      <c r="E53" s="103"/>
      <c r="F53" s="60" t="str">
        <f>F11</f>
        <v>AD22</v>
      </c>
      <c r="G53" s="47" t="str">
        <f>G11</f>
        <v>EJ23</v>
      </c>
      <c r="H53" s="47" t="str">
        <f>H11</f>
        <v>AD23</v>
      </c>
      <c r="I53" s="47" t="str">
        <f>I11</f>
        <v>EJ24</v>
      </c>
      <c r="J53" s="126" t="str">
        <f>J11</f>
        <v>AD24</v>
      </c>
      <c r="K53" s="126" t="str">
        <f>K11</f>
        <v>EJ25</v>
      </c>
      <c r="L53" s="126" t="str">
        <f>L11</f>
        <v>AD25</v>
      </c>
      <c r="M53" s="126" t="str">
        <f>M11</f>
        <v>EJ26</v>
      </c>
      <c r="N53" s="126" t="str">
        <f>N11</f>
        <v>AD26</v>
      </c>
      <c r="O53" s="126" t="str">
        <f>O11</f>
        <v>EJ27</v>
      </c>
      <c r="P53" s="126" t="str">
        <f>P11</f>
        <v>AD27</v>
      </c>
      <c r="Q53" s="127" t="str">
        <f>Q11</f>
        <v>EJ28</v>
      </c>
      <c r="R53" s="36" t="s">
        <v>36</v>
      </c>
      <c r="S53" s="104" t="s">
        <v>35</v>
      </c>
      <c r="T53" s="104"/>
      <c r="U53" s="105"/>
    </row>
    <row r="54" spans="2:21">
      <c r="B54" s="3"/>
      <c r="C54" s="11"/>
      <c r="D54" s="73" t="s">
        <v>37</v>
      </c>
      <c r="E54" s="74"/>
      <c r="F54" s="14">
        <f>COUNTIF(F12:F52,"Si")</f>
        <v>41</v>
      </c>
      <c r="G54" s="6">
        <f>COUNTIF(G12:G52,"Si")</f>
        <v>34</v>
      </c>
      <c r="H54" s="6">
        <f>COUNTIF(H12:H52,"Si")</f>
        <v>32</v>
      </c>
      <c r="I54" s="6">
        <f>COUNTIF(I12:I52,"Si")</f>
        <v>32</v>
      </c>
      <c r="J54" s="128">
        <f>COUNTIF(J12:J52,"Si")</f>
        <v>0</v>
      </c>
      <c r="K54" s="128">
        <f>COUNTIF(K12:K52,"Si")</f>
        <v>0</v>
      </c>
      <c r="L54" s="128">
        <f>COUNTIF(L12:L52,"Si")</f>
        <v>0</v>
      </c>
      <c r="M54" s="128">
        <f>COUNTIF(M12:M52,"Si")</f>
        <v>0</v>
      </c>
      <c r="N54" s="128">
        <f>COUNTIF(N12:N52,"Si")</f>
        <v>0</v>
      </c>
      <c r="O54" s="128">
        <f>COUNTIF(O12:O52,"Si")</f>
        <v>0</v>
      </c>
      <c r="P54" s="128">
        <f>COUNTIF(P12:P52,"Si")</f>
        <v>0</v>
      </c>
      <c r="Q54" s="129">
        <f>COUNTIF(Q12:Q52,"Si")</f>
        <v>0</v>
      </c>
      <c r="R54" s="59">
        <f>I54*100/I$58</f>
        <v>78.048780487804876</v>
      </c>
      <c r="S54" s="106" t="s">
        <v>38</v>
      </c>
      <c r="T54" s="106"/>
      <c r="U54" s="107"/>
    </row>
    <row r="55" spans="2:21">
      <c r="B55" s="3"/>
      <c r="D55" s="73" t="s">
        <v>39</v>
      </c>
      <c r="E55" s="74"/>
      <c r="F55" s="15">
        <f>COUNTIF(F12:F52,"No")</f>
        <v>0</v>
      </c>
      <c r="G55" s="5">
        <f>COUNTIF(G12:G52,"No")</f>
        <v>7</v>
      </c>
      <c r="H55" s="5">
        <f>COUNTIF(H12:H52,"No")</f>
        <v>9</v>
      </c>
      <c r="I55" s="5">
        <f>COUNTIF(I12:I52,"No")</f>
        <v>9</v>
      </c>
      <c r="J55" s="130">
        <f>COUNTIF(J12:J52,"No")</f>
        <v>0</v>
      </c>
      <c r="K55" s="130">
        <f>COUNTIF(K12:K52,"No")</f>
        <v>0</v>
      </c>
      <c r="L55" s="130">
        <f>COUNTIF(L12:L52,"No")</f>
        <v>0</v>
      </c>
      <c r="M55" s="130">
        <f>COUNTIF(M12:M52,"No")</f>
        <v>0</v>
      </c>
      <c r="N55" s="130">
        <f>COUNTIF(N12:N52,"No")</f>
        <v>0</v>
      </c>
      <c r="O55" s="130">
        <f>COUNTIF(O12:O52,"No")</f>
        <v>0</v>
      </c>
      <c r="P55" s="130">
        <f>COUNTIF(P12:P52,"No")</f>
        <v>0</v>
      </c>
      <c r="Q55" s="131">
        <f>COUNTIF(Q12:Q52,"No")</f>
        <v>0</v>
      </c>
      <c r="R55" s="59">
        <f t="shared" ref="R55:R57" si="1">I55*100/I$58</f>
        <v>21.951219512195124</v>
      </c>
      <c r="S55" s="75" t="s">
        <v>40</v>
      </c>
      <c r="T55" s="75"/>
      <c r="U55" s="76"/>
    </row>
    <row r="56" spans="2:21">
      <c r="B56" s="3"/>
      <c r="D56" s="73" t="s">
        <v>41</v>
      </c>
      <c r="E56" s="74"/>
      <c r="F56" s="15">
        <f>COUNTIF(F12:F52,"DES")</f>
        <v>0</v>
      </c>
      <c r="G56" s="5">
        <f>COUNTIF(G12:G52,"DES")</f>
        <v>0</v>
      </c>
      <c r="H56" s="5">
        <f>COUNTIF(H12:H52,"DES")</f>
        <v>0</v>
      </c>
      <c r="I56" s="5">
        <f>COUNTIF(I12:I52,"DES")</f>
        <v>0</v>
      </c>
      <c r="J56" s="130">
        <f>COUNTIF(J12:J52,"DES")</f>
        <v>0</v>
      </c>
      <c r="K56" s="130">
        <f>COUNTIF(K12:K52,"DES")</f>
        <v>0</v>
      </c>
      <c r="L56" s="130">
        <f>COUNTIF(L12:L52,"DES")</f>
        <v>0</v>
      </c>
      <c r="M56" s="130">
        <f>COUNTIF(M12:M52,"DES")</f>
        <v>0</v>
      </c>
      <c r="N56" s="130">
        <f>COUNTIF(N12:N52,"DES")</f>
        <v>0</v>
      </c>
      <c r="O56" s="130">
        <f>COUNTIF(O12:O52,"DES")</f>
        <v>0</v>
      </c>
      <c r="P56" s="130">
        <f>COUNTIF(P12:P52,"DES")</f>
        <v>0</v>
      </c>
      <c r="Q56" s="131">
        <f>COUNTIF(Q12:Q52,"DES")</f>
        <v>0</v>
      </c>
      <c r="R56" s="59">
        <f t="shared" si="1"/>
        <v>0</v>
      </c>
      <c r="S56" s="75" t="s">
        <v>42</v>
      </c>
      <c r="T56" s="75"/>
      <c r="U56" s="76"/>
    </row>
    <row r="57" spans="2:21">
      <c r="B57" s="3"/>
      <c r="D57" s="73" t="s">
        <v>43</v>
      </c>
      <c r="E57" s="74"/>
      <c r="F57" s="15">
        <f>COUNTIF(F12:F52,"EGR")</f>
        <v>0</v>
      </c>
      <c r="G57" s="5">
        <f>COUNTIF(G12:G52,"EGR")</f>
        <v>0</v>
      </c>
      <c r="H57" s="5">
        <f>COUNTIF(H12:H52,"EGR")</f>
        <v>0</v>
      </c>
      <c r="I57" s="5">
        <f>COUNTIF(I12:I52,"EGR")</f>
        <v>0</v>
      </c>
      <c r="J57" s="130">
        <f>COUNTIF(J12:J52,"EGR")</f>
        <v>0</v>
      </c>
      <c r="K57" s="130">
        <f>COUNTIF(K12:K52,"EGR")</f>
        <v>0</v>
      </c>
      <c r="L57" s="130">
        <f>COUNTIF(L12:L52,"EGR")</f>
        <v>0</v>
      </c>
      <c r="M57" s="130">
        <f>COUNTIF(M12:M52,"EGR")</f>
        <v>0</v>
      </c>
      <c r="N57" s="130">
        <f>COUNTIF(N12:N52,"EGR")</f>
        <v>0</v>
      </c>
      <c r="O57" s="130">
        <f>COUNTIF(O12:O52,"EGR")</f>
        <v>0</v>
      </c>
      <c r="P57" s="130">
        <f>COUNTIF(P12:P52,"EGR")</f>
        <v>0</v>
      </c>
      <c r="Q57" s="131">
        <f>COUNTIF(Q12:Q52,"EGR")</f>
        <v>0</v>
      </c>
      <c r="R57" s="59">
        <f t="shared" si="1"/>
        <v>0</v>
      </c>
      <c r="S57" s="75" t="s">
        <v>44</v>
      </c>
      <c r="T57" s="75"/>
      <c r="U57" s="76"/>
    </row>
    <row r="58" spans="2:21" ht="15.75" customHeight="1" thickBot="1">
      <c r="B58" s="3"/>
      <c r="D58" s="77" t="s">
        <v>45</v>
      </c>
      <c r="E58" s="78"/>
      <c r="F58" s="62">
        <f>SUM(F54:F57)</f>
        <v>41</v>
      </c>
      <c r="G58" s="63">
        <f t="shared" ref="G58:Q58" si="2">SUM(G54:G57)</f>
        <v>41</v>
      </c>
      <c r="H58" s="63">
        <f t="shared" si="2"/>
        <v>41</v>
      </c>
      <c r="I58" s="63">
        <f t="shared" si="2"/>
        <v>41</v>
      </c>
      <c r="J58" s="63">
        <f t="shared" si="2"/>
        <v>0</v>
      </c>
      <c r="K58" s="63">
        <f t="shared" si="2"/>
        <v>0</v>
      </c>
      <c r="L58" s="63">
        <f t="shared" si="2"/>
        <v>0</v>
      </c>
      <c r="M58" s="63">
        <f t="shared" si="2"/>
        <v>0</v>
      </c>
      <c r="N58" s="63">
        <f t="shared" si="2"/>
        <v>0</v>
      </c>
      <c r="O58" s="63">
        <f t="shared" si="2"/>
        <v>0</v>
      </c>
      <c r="P58" s="63">
        <f t="shared" si="2"/>
        <v>0</v>
      </c>
      <c r="Q58" s="64">
        <f t="shared" si="2"/>
        <v>0</v>
      </c>
      <c r="R58" s="61">
        <f>SUM(R54:R57)</f>
        <v>100</v>
      </c>
      <c r="S58" s="79" t="s">
        <v>46</v>
      </c>
      <c r="T58" s="79"/>
      <c r="U58" s="80"/>
    </row>
    <row r="59" spans="2:21" ht="15.75" customHeight="1" thickBot="1">
      <c r="B59" s="3"/>
      <c r="E59" s="4"/>
      <c r="F59" s="44"/>
      <c r="G59" s="45"/>
      <c r="H59" s="45"/>
      <c r="I59" s="45"/>
      <c r="J59" s="81" t="s">
        <v>47</v>
      </c>
      <c r="K59" s="81"/>
      <c r="L59" s="81"/>
      <c r="M59" s="81"/>
      <c r="N59" s="81"/>
      <c r="O59" s="81"/>
      <c r="P59" s="82"/>
      <c r="Q59" s="40">
        <f>COUNTIF(T12:T52,"&lt;0")-(((R55+R56)*F58)/100)</f>
        <v>15.999999999999998</v>
      </c>
      <c r="R59" s="37">
        <f>Q59*100/F58</f>
        <v>39.024390243902431</v>
      </c>
      <c r="S59" s="83" t="s">
        <v>48</v>
      </c>
      <c r="T59" s="83"/>
      <c r="U59" s="84"/>
    </row>
    <row r="60" spans="2:21" ht="15.75" customHeight="1">
      <c r="B60" s="3"/>
      <c r="C60" s="4"/>
      <c r="E60" s="4"/>
      <c r="F60" s="3"/>
      <c r="G60" s="3"/>
      <c r="H60" s="3"/>
      <c r="I60" s="3"/>
      <c r="J60" s="3"/>
      <c r="K60" s="3"/>
      <c r="L60" s="3"/>
      <c r="M60" s="4"/>
      <c r="N60" s="4"/>
      <c r="O60" s="4"/>
      <c r="P60" s="4"/>
      <c r="Q60" s="4"/>
    </row>
    <row r="61" spans="2:21" ht="14.45" customHeight="1" thickBot="1">
      <c r="C61" s="85" t="s">
        <v>99</v>
      </c>
      <c r="D61" s="85"/>
      <c r="E61" s="66"/>
      <c r="F61" s="8"/>
      <c r="G61" s="86" t="s">
        <v>51</v>
      </c>
      <c r="H61" s="86"/>
      <c r="I61" s="86"/>
      <c r="J61" s="86"/>
      <c r="K61" s="86"/>
      <c r="L61" s="86"/>
      <c r="M61" s="86"/>
      <c r="N61" s="86"/>
      <c r="O61" s="46"/>
      <c r="P61" s="87" t="s">
        <v>53</v>
      </c>
      <c r="Q61" s="87"/>
      <c r="R61" s="87"/>
      <c r="S61" s="87"/>
      <c r="T61" s="87"/>
      <c r="U61" s="87"/>
    </row>
    <row r="62" spans="2:21" ht="15" customHeight="1">
      <c r="B62" s="67" t="s">
        <v>100</v>
      </c>
      <c r="C62" s="68"/>
      <c r="D62" s="68"/>
      <c r="E62" s="69"/>
      <c r="G62" s="67" t="s">
        <v>50</v>
      </c>
      <c r="H62" s="68"/>
      <c r="I62" s="68"/>
      <c r="J62" s="68"/>
      <c r="K62" s="68"/>
      <c r="L62" s="68"/>
      <c r="M62" s="68"/>
      <c r="N62" s="69"/>
      <c r="P62" s="67" t="s">
        <v>52</v>
      </c>
      <c r="Q62" s="68"/>
      <c r="R62" s="68"/>
      <c r="S62" s="68"/>
      <c r="T62" s="68"/>
      <c r="U62" s="69"/>
    </row>
    <row r="63" spans="2:21" ht="10.5" customHeight="1" thickBot="1">
      <c r="B63" s="70"/>
      <c r="C63" s="71"/>
      <c r="D63" s="71"/>
      <c r="E63" s="72"/>
      <c r="G63" s="70"/>
      <c r="H63" s="71"/>
      <c r="I63" s="71"/>
      <c r="J63" s="71"/>
      <c r="K63" s="71"/>
      <c r="L63" s="71"/>
      <c r="M63" s="71"/>
      <c r="N63" s="72"/>
      <c r="O63" s="18"/>
      <c r="P63" s="70"/>
      <c r="Q63" s="71"/>
      <c r="R63" s="71"/>
      <c r="S63" s="71"/>
      <c r="T63" s="71"/>
      <c r="U63" s="72"/>
    </row>
    <row r="64" spans="2:21" ht="14.25" customHeight="1">
      <c r="I64" s="18"/>
      <c r="J64" s="18"/>
      <c r="K64" s="18"/>
    </row>
  </sheetData>
  <sheetProtection deleteRows="0" selectLockedCells="1" autoFilter="0"/>
  <mergeCells count="39">
    <mergeCell ref="J59:P59"/>
    <mergeCell ref="S59:U59"/>
    <mergeCell ref="C61:D61"/>
    <mergeCell ref="G61:N61"/>
    <mergeCell ref="P61:U61"/>
    <mergeCell ref="B62:E63"/>
    <mergeCell ref="G62:N63"/>
    <mergeCell ref="P62:U63"/>
    <mergeCell ref="D56:E56"/>
    <mergeCell ref="S56:U56"/>
    <mergeCell ref="D57:E57"/>
    <mergeCell ref="S57:U57"/>
    <mergeCell ref="D58:E58"/>
    <mergeCell ref="S58:U58"/>
    <mergeCell ref="D10:E10"/>
    <mergeCell ref="D53:E53"/>
    <mergeCell ref="S53:U53"/>
    <mergeCell ref="D54:E54"/>
    <mergeCell ref="S54:U54"/>
    <mergeCell ref="D55:E55"/>
    <mergeCell ref="S55:U55"/>
    <mergeCell ref="B6:D6"/>
    <mergeCell ref="E6:N6"/>
    <mergeCell ref="O6:U6"/>
    <mergeCell ref="F8:Q8"/>
    <mergeCell ref="D9:E9"/>
    <mergeCell ref="R9:U9"/>
    <mergeCell ref="B4:D4"/>
    <mergeCell ref="E4:N4"/>
    <mergeCell ref="O4:U4"/>
    <mergeCell ref="B5:D5"/>
    <mergeCell ref="E5:N5"/>
    <mergeCell ref="O5:U5"/>
    <mergeCell ref="A1:Q1"/>
    <mergeCell ref="B2:D2"/>
    <mergeCell ref="E2:N2"/>
    <mergeCell ref="O2:U3"/>
    <mergeCell ref="B3:D3"/>
    <mergeCell ref="E3:N3"/>
  </mergeCells>
  <conditionalFormatting sqref="F9:Q9 F12:Q52">
    <cfRule type="cellIs" dxfId="3" priority="2" operator="equal">
      <formula>"No"</formula>
    </cfRule>
    <cfRule type="cellIs" dxfId="2" priority="4" operator="equal">
      <formula>"DES"</formula>
    </cfRule>
  </conditionalFormatting>
  <conditionalFormatting sqref="F9:Q9 F12:Q52">
    <cfRule type="cellIs" dxfId="1" priority="3" operator="equal">
      <formula>"EGR"</formula>
    </cfRule>
  </conditionalFormatting>
  <conditionalFormatting sqref="T12:T52">
    <cfRule type="cellIs" dxfId="0" priority="1" operator="greaterThanOrEqual">
      <formula>0</formula>
    </cfRule>
  </conditionalFormatting>
  <printOptions horizontalCentered="1" verticalCentered="1"/>
  <pageMargins left="3.937007874015748E-2" right="0.11811023622047245" top="0.35433070866141736" bottom="0.15748031496062992" header="0.31496062992125984" footer="0.31496062992125984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92EBD2765DB94D93090EF514D38263" ma:contentTypeVersion="4" ma:contentTypeDescription="Crear nuevo documento." ma:contentTypeScope="" ma:versionID="a658d0d9c4dab86788d2daa7cb6fe4c0">
  <xsd:schema xmlns:xsd="http://www.w3.org/2001/XMLSchema" xmlns:xs="http://www.w3.org/2001/XMLSchema" xmlns:p="http://schemas.microsoft.com/office/2006/metadata/properties" xmlns:ns2="030bfa5e-4aa0-4cf0-9236-81f238e2ce07" targetNamespace="http://schemas.microsoft.com/office/2006/metadata/properties" ma:root="true" ma:fieldsID="1d91d1576fe5c6bc27f0fafb59fad040" ns2:_="">
    <xsd:import namespace="030bfa5e-4aa0-4cf0-9236-81f238e2c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bfa5e-4aa0-4cf0-9236-81f238e2c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2915F3-6466-4466-AFAA-A7699534F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C9C940-86EA-44AD-A0D1-6B03D10D91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0bfa5e-4aa0-4cf0-9236-81f238e2c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87BC22-2F78-44C8-97EC-421D6957724D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030bfa5e-4aa0-4cf0-9236-81f238e2ce07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EDITABLE</vt:lpstr>
      <vt:lpstr>EJ24</vt:lpstr>
      <vt:lpstr>EDITABLE!Área_de_impresión</vt:lpstr>
      <vt:lpstr>'EJ24'!Área_de_impresión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199880</dc:creator>
  <cp:keywords/>
  <dc:description/>
  <cp:lastModifiedBy>scomp</cp:lastModifiedBy>
  <cp:revision/>
  <cp:lastPrinted>2024-08-14T14:07:15Z</cp:lastPrinted>
  <dcterms:created xsi:type="dcterms:W3CDTF">2019-01-08T15:55:12Z</dcterms:created>
  <dcterms:modified xsi:type="dcterms:W3CDTF">2024-08-14T19:09:28Z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0x0101006592EBD2765DB94D93090EF514D38263</vt:lpwstr>
  </property>
</Properties>
</file>